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L:\08_INVEGOS_PRIEMONES\Rizikos kapitalas\ISF\"/>
    </mc:Choice>
  </mc:AlternateContent>
  <xr:revisionPtr revIDLastSave="0" documentId="8_{1CFF2B8A-70A3-47E3-B8CD-CD07844574F1}" xr6:coauthVersionLast="47" xr6:coauthVersionMax="47" xr10:uidLastSave="{00000000-0000-0000-0000-000000000000}"/>
  <bookViews>
    <workbookView xWindow="0" yWindow="1056" windowWidth="23040" windowHeight="11904" xr2:uid="{00000000-000D-0000-FFFF-FFFF00000000}"/>
  </bookViews>
  <sheets>
    <sheet name="biudzetas - strategija - vnt" sheetId="1" r:id="rId1"/>
  </sheets>
  <definedNames>
    <definedName name="_Hlk120091609" localSheetId="0">'biudzetas - strategija - vnt'!$H$1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5" i="1" l="1"/>
  <c r="H83" i="1"/>
  <c r="H61" i="1"/>
  <c r="H50" i="1"/>
  <c r="H46" i="1"/>
  <c r="H35" i="1"/>
  <c r="H24" i="1"/>
  <c r="H11" i="1"/>
</calcChain>
</file>

<file path=xl/sharedStrings.xml><?xml version="1.0" encoding="utf-8"?>
<sst xmlns="http://schemas.openxmlformats.org/spreadsheetml/2006/main" count="375" uniqueCount="150">
  <si>
    <t>Nr.</t>
  </si>
  <si>
    <t>Projekto veiklų grupė</t>
  </si>
  <si>
    <t>Projektų veiklų grupės tinkamų finansuoti išlaidų suma, eurais</t>
  </si>
  <si>
    <t xml:space="preserve">Startuok
</t>
  </si>
  <si>
    <t>Projekto veiklos</t>
  </si>
  <si>
    <t>Projekto biudžetas</t>
  </si>
  <si>
    <t>Projekto poveiklės</t>
  </si>
  <si>
    <t>Veikla</t>
  </si>
  <si>
    <t>Metai ir mėnuo, kai pradedama vykdyti veikla</t>
  </si>
  <si>
    <t>Metai ir mėnuo, kai baigiama vykdyti veikla</t>
  </si>
  <si>
    <t>Pažangos priemonės veiklos</t>
  </si>
  <si>
    <t>Tinkamų finansuoti išlaidų suma, eurais</t>
  </si>
  <si>
    <t>Regionas arba Teisingos pertvarkos fondas (toliau – TPF)</t>
  </si>
  <si>
    <t>Poveiklės pavadinimas</t>
  </si>
  <si>
    <t>Matavimo vnt.</t>
  </si>
  <si>
    <t>Siektina reikšmė</t>
  </si>
  <si>
    <t>Pastabos</t>
  </si>
  <si>
    <t>(poveiklės) Nr.</t>
  </si>
  <si>
    <t>Bendra suma, eurais</t>
  </si>
  <si>
    <t>Iš jos:</t>
  </si>
  <si>
    <t>Pridėtinės vertės mokesčio (toliau – PVM) suma, eurais</t>
  </si>
  <si>
    <t>1.1</t>
  </si>
  <si>
    <r>
      <rPr>
        <i/>
        <sz val="9"/>
        <rFont val="Times New Roman"/>
        <family val="1"/>
        <charset val="186"/>
      </rPr>
      <t xml:space="preserve">
SVV subjektų akceleravimas. Finansinių šaltinių prieinamumo SVV subjektų steigimui ir plėtrai užtikrinimas
(Vidurio ir vakarų Lietuvos regionas)</t>
    </r>
    <r>
      <rPr>
        <i/>
        <sz val="9"/>
        <color rgb="FFFF0000"/>
        <rFont val="Times New Roman"/>
        <family val="1"/>
        <charset val="186"/>
      </rPr>
      <t xml:space="preserve">
</t>
    </r>
    <r>
      <rPr>
        <i/>
        <strike/>
        <sz val="9"/>
        <color rgb="FFFF0000"/>
        <rFont val="Times New Roman"/>
        <family val="1"/>
        <charset val="186"/>
      </rPr>
      <t xml:space="preserve">
</t>
    </r>
  </si>
  <si>
    <r>
      <t>Pažangos priemonės Nr. 05-001-01-08-09 „Skatinti verslumą ir kurti paskatas įmonių augimui“</t>
    </r>
    <r>
      <rPr>
        <b/>
        <i/>
        <sz val="9"/>
        <color rgb="FF000000"/>
        <rFont val="Times New Roman"/>
        <family val="1"/>
        <charset val="186"/>
      </rPr>
      <t xml:space="preserve"> veiklos 2. „Skatinti pradedančiųjų SVV subjektų kūrimąsi, augimą ir plėtrą“ poveiklė 2.2. „SVV subjektų akceleravimas. Finansinių šaltinių prieinamumo SVV subjektų steigimui ir plėtrai užtikrinimas
(Vidurio ir vakarų Lietuvos regionas)“</t>
    </r>
  </si>
  <si>
    <t>-</t>
  </si>
  <si>
    <t xml:space="preserve">Vidurio ir vakarų Lietuva
</t>
  </si>
  <si>
    <t>1.1.1</t>
  </si>
  <si>
    <t xml:space="preserve">Paskolos </t>
  </si>
  <si>
    <t>vnt</t>
  </si>
  <si>
    <t>Poveiklės aprašymas: paskolos SVV subjektams</t>
  </si>
  <si>
    <t>1.1.2</t>
  </si>
  <si>
    <t>Dotacija</t>
  </si>
  <si>
    <t>vnt.</t>
  </si>
  <si>
    <t>Poveiklės aprašymas: dotacija SVV subjektams</t>
  </si>
  <si>
    <t>1.1.3</t>
  </si>
  <si>
    <t>Valdymo išlaidos</t>
  </si>
  <si>
    <t>Poveiklės aprašymas: INVEGA turi teisę gauti lėšas valdymo išlaidoms kaip tai nustatyta Taisyklėse.</t>
  </si>
  <si>
    <t xml:space="preserve">Akceleratorius 3
</t>
  </si>
  <si>
    <t>2.1</t>
  </si>
  <si>
    <t xml:space="preserve">
Skatinti produkto idėjos vystymą (akceleravimo veiklos), skatinti investicijas pagal startuolių brandos lygį
(Vidurio ir vakarų Lietuvos regionas)
</t>
  </si>
  <si>
    <r>
      <t>Pažangos priemonės Nr. 05-001-01-05-07 „Sukurti nuoseklią inovacinės veiklos skatinimo sistemą“ v</t>
    </r>
    <r>
      <rPr>
        <b/>
        <i/>
        <sz val="9"/>
        <color rgb="FF000000"/>
        <rFont val="Times New Roman"/>
        <family val="1"/>
        <charset val="186"/>
      </rPr>
      <t>eiklos 5. „Skatinti startuolių vystymą, akceleravimą ir plėtrą“ poveiklė 5.2. „Skatinti produkto idėjos vystymą (akceleravimo veiklos), skatinti investicijas pagal startuolių brandos lygį 
(Vidurio ir vakarų Lietuvos regionas)“</t>
    </r>
  </si>
  <si>
    <t>2.1.1</t>
  </si>
  <si>
    <t xml:space="preserve">Rizikos kapitalas </t>
  </si>
  <si>
    <t>Poveiklės aprašymas:  priemonė apima akceleravimo veiklas ir pirminės rizikos kapitalo investicijas; rizikos kapitalo skolinimą MVĮ, įskaitant startuolius, jų pradinio, ankstyvo augimo ir plėtros stadijose; priemonė skatina privačias investicijas, pirmiausia į jaunų inovatyvių įmonių inovatyvias idėjas, siekiant padėti joms sumažinti verslo pradžios riziką ir spartinti jų sėkmingą augimą.</t>
  </si>
  <si>
    <t>2.2.2</t>
  </si>
  <si>
    <t xml:space="preserve">Ko-investicinis fondas
</t>
  </si>
  <si>
    <t>3.1</t>
  </si>
  <si>
    <t xml:space="preserve">Skatinti produkto idėjos vystymą (akceleravimo veiklos), skatinti investicijas pagal startuolių brandos lygį
(Vidurio ir vakarų Lietuvos regionas)
</t>
  </si>
  <si>
    <r>
      <t xml:space="preserve">Pažangos priemonės Nr. 05-001-01-05-07 „Sukurti nuoseklią inovacinės veiklos skatinimo sistemą“ </t>
    </r>
    <r>
      <rPr>
        <b/>
        <i/>
        <sz val="9"/>
        <color rgb="FF000000"/>
        <rFont val="Times New Roman"/>
        <family val="1"/>
        <charset val="186"/>
      </rPr>
      <t>veiklos 5. „Skatinti startuolių vystymą, akceleravimą ir plėtrą“ poveiklė 5.2. „Skatinti produkto idėjos vystymą (akceleravimo veiklos), skatinti investicijas pagal startuolių brandos lygį 
(Vidurio ir vakarų Lietuvos regionas)“</t>
    </r>
  </si>
  <si>
    <t>3.1.1</t>
  </si>
  <si>
    <t>3.1.2</t>
  </si>
  <si>
    <t xml:space="preserve">Ankstyvosios stadijos ir plėtros fondas III </t>
  </si>
  <si>
    <t>4.1</t>
  </si>
  <si>
    <r>
      <t xml:space="preserve">Pažangos priemonės Nr. 05-001-01-08-09 „Skatinti verslumą ir kurti paskatas įmonių augimui“ </t>
    </r>
    <r>
      <rPr>
        <b/>
        <i/>
        <sz val="9"/>
        <color rgb="FF000000"/>
        <rFont val="Times New Roman"/>
        <family val="1"/>
        <charset val="186"/>
      </rPr>
      <t>veiklos 2. „Skatinti pradedančiųjų SVV subjektų kūrimąsi, augimą ir plėtrą“ poveiklė 2.2. „SVV subjektų akceleravimas. Finansinių šaltinių prieinamumo SVV subjektų steigimui ir plėtrai užtikrinimas
(Vidurio ir vakarų Lietuvos regionas)</t>
    </r>
    <r>
      <rPr>
        <i/>
        <sz val="9"/>
        <color rgb="FF000000"/>
        <rFont val="Times New Roman"/>
        <family val="1"/>
        <charset val="186"/>
      </rPr>
      <t>“</t>
    </r>
  </si>
  <si>
    <t>4.1.1</t>
  </si>
  <si>
    <t>Poveiklės aprašymas:  investavimas  į MVĮ akcinį kapitalą arba į iš dalies akcinį kapitalą įmonės pradinio augimo ir plėtros stadijose</t>
  </si>
  <si>
    <t>4.1.2</t>
  </si>
  <si>
    <t>4.2</t>
  </si>
  <si>
    <t>4.2.1</t>
  </si>
  <si>
    <t>4.2.2</t>
  </si>
  <si>
    <t xml:space="preserve">Perspektyva
</t>
  </si>
  <si>
    <t>5.1</t>
  </si>
  <si>
    <t>Investuoti į naujų aukštos pridėtinės vertės (toliau – APV) produktų kūrimo veiklas
(Sostinės regionas)</t>
  </si>
  <si>
    <r>
      <t xml:space="preserve">Pažangos priemonės Nr. 05-001-01-05-07 „Sukurti nuoseklią inovacinės veiklos skatinimo sistemą“ </t>
    </r>
    <r>
      <rPr>
        <b/>
        <i/>
        <sz val="9"/>
        <color rgb="FF000000"/>
        <rFont val="Times New Roman"/>
        <family val="1"/>
        <charset val="186"/>
      </rPr>
      <t>veiklos 6. „Skatinti inovacijų pasiūlą“ poveiklė 6.1. „Investuoti į naujų aukštos pridėtinės vertės (toliau – APV) produktų kūrimo veiklas (Sostinės regionas)“</t>
    </r>
  </si>
  <si>
    <t>5.1.1</t>
  </si>
  <si>
    <t>Poveiklės aprašymas: paskolos  APV kuriančių pramonės įmonių gamybos procesų įrangos, kurioje integruotos skaitmeninimo technologijos, diegimui ir pan.</t>
  </si>
  <si>
    <t>5.1.2</t>
  </si>
  <si>
    <t xml:space="preserve">Akceleratorius 2
</t>
  </si>
  <si>
    <t>6.1</t>
  </si>
  <si>
    <t>Pagerinti verslo prieigą prie finansinių šaltinių (Inovacijų fondas)</t>
  </si>
  <si>
    <r>
      <t xml:space="preserve">Pažangos priemonės Nr. 05-001-01-05-07 „Sukurti nuoseklią inovacinės veiklos skatinimo sistemą“ </t>
    </r>
    <r>
      <rPr>
        <b/>
        <i/>
        <sz val="9"/>
        <color rgb="FF000000"/>
        <rFont val="Times New Roman"/>
        <family val="1"/>
        <charset val="186"/>
      </rPr>
      <t>veiklos 3. „Skatinti startuolių ekosistemos plėtrą“ poveiklė 3.4. „Pagerinti verslo prieigą prie finansinių šaltinių (Inovacijų fondas)“</t>
    </r>
  </si>
  <si>
    <t>(Netaikoma, projektas finansuojamas iš Ekonomikos gaivinimo ir atsparumo didinimo lėšų)</t>
  </si>
  <si>
    <t>6.1.1</t>
  </si>
  <si>
    <t xml:space="preserve">Poveiklės aprašymas:   Per rizikos kapitalo priemonę būtų vykdomas komandų formavimas ir palaikymas, įskaitant subsidijų teikimą, komandų kuriamo verslo modelio veikimo rinkoje tikrinimas, įgyvendinimas (iki-akceleravimo veikla); vykdomos akceleravimo veiklos ir pirminės rizikos kapitalo investicijos, produkto kūrimas ir plėtra; atliekamos rizikos kapitalo investicijos, produkto komercializavimas </t>
  </si>
  <si>
    <t>6.1.2</t>
  </si>
  <si>
    <t xml:space="preserve">Pokytis
</t>
  </si>
  <si>
    <t>7.1</t>
  </si>
  <si>
    <r>
      <rPr>
        <b/>
        <i/>
        <sz val="9"/>
        <color rgb="FF000000"/>
        <rFont val="Times New Roman"/>
        <family val="1"/>
        <charset val="186"/>
      </rPr>
      <t xml:space="preserve">Trumpos vertės grandinės </t>
    </r>
    <r>
      <rPr>
        <i/>
        <sz val="9"/>
        <color rgb="FF000000"/>
        <rFont val="Times New Roman"/>
        <family val="1"/>
        <charset val="186"/>
      </rPr>
      <t xml:space="preserve">
(Skatinti trumpų vertės kūrimo grandinių formavimąsi ir plėtrą tarp MVĮ  
(Vidurio ir vakarų Lietuvos regionas)
</t>
    </r>
  </si>
  <si>
    <r>
      <t xml:space="preserve">Pažangos priemonė Nr. 05-001-01-05-07 „Sukurti nuoseklią inovacinės veiklos skatinimo sistemą“ </t>
    </r>
    <r>
      <rPr>
        <b/>
        <i/>
        <sz val="9"/>
        <color rgb="FF000000"/>
        <rFont val="Times New Roman"/>
        <family val="1"/>
        <charset val="186"/>
      </rPr>
      <t>veikla 13. Skatinti trumpų vertės kūrimo grandinių formavimąsi ir plėtrą tarp MVĮ  
(Vidurio ir vakarų Lietuvos regionas)</t>
    </r>
  </si>
  <si>
    <t>7.1.1</t>
  </si>
  <si>
    <t>Priemonė "Pokytis"</t>
  </si>
  <si>
    <t>Poveiklės aprašymas: paskolos trumpos vertės kūrimo grandinėse dalyvaujančių MVĮ verslo procesų modernizavimui</t>
  </si>
  <si>
    <t>7.1.2</t>
  </si>
  <si>
    <t>Poveiklės aprašymas: dotacija MVĮ</t>
  </si>
  <si>
    <t>7.1.3</t>
  </si>
  <si>
    <t>7.2</t>
  </si>
  <si>
    <t>7.2.1</t>
  </si>
  <si>
    <t>7.2.2.</t>
  </si>
  <si>
    <t xml:space="preserve">Dotacija </t>
  </si>
  <si>
    <t>7.2.3.</t>
  </si>
  <si>
    <r>
      <rPr>
        <b/>
        <i/>
        <sz val="9"/>
        <rFont val="Times New Roman"/>
        <family val="1"/>
        <charset val="186"/>
      </rPr>
      <t>Skaitmeninimas VVL</t>
    </r>
    <r>
      <rPr>
        <i/>
        <sz val="9"/>
        <rFont val="Times New Roman"/>
        <family val="1"/>
        <charset val="186"/>
      </rPr>
      <t xml:space="preserve"> (Skatinti pramonės įmonių gamybos procesų automatizavimą ir skaitmeninimo technologijų diegimą (pramonės skaitmeninimas) (Vidurio ir vakarų Lietuvos regionas)</t>
    </r>
  </si>
  <si>
    <r>
      <t xml:space="preserve">Pažangos priemonės Nr. 05-001-01-05-05 „Skatinti įmones skaitmenizuotis“ </t>
    </r>
    <r>
      <rPr>
        <b/>
        <i/>
        <sz val="9"/>
        <color rgb="FF000000"/>
        <rFont val="Times New Roman"/>
        <family val="1"/>
        <charset val="186"/>
      </rPr>
      <t>veikla 3. „Skatinti pramonės įmonių gamybos procesų automatizavimą ir skaitmeninimo technologijų diegimą (pramonės skaitmeninimas)
(Vidurio  ir vakarų Lietuvos regionas)“</t>
    </r>
  </si>
  <si>
    <t>7.3.1.</t>
  </si>
  <si>
    <t>7.3</t>
  </si>
  <si>
    <t>Poveiklės aprašymas: paskolos pramonės įmonių gamybos procesų įrangos su robotinėmis sistemomis ir (arba) integruotomis skaitmeninimo technologijomis diegimui ir pan.</t>
  </si>
  <si>
    <t>7.3.2.</t>
  </si>
  <si>
    <t>7.3.3.</t>
  </si>
  <si>
    <t>7.4</t>
  </si>
  <si>
    <r>
      <rPr>
        <b/>
        <i/>
        <sz val="9"/>
        <color rgb="FF000000"/>
        <rFont val="Times New Roman"/>
        <family val="1"/>
        <charset val="186"/>
      </rPr>
      <t>Skaitmeninimas Sostinė</t>
    </r>
    <r>
      <rPr>
        <i/>
        <sz val="9"/>
        <color rgb="FF000000"/>
        <rFont val="Times New Roman"/>
        <family val="1"/>
        <charset val="186"/>
      </rPr>
      <t xml:space="preserve">
(Skatinti aukštą pridėtinę vertę (APV) kuriančių įmonių verslo procesų skaitmeninimą (Sostinės regionas)
</t>
    </r>
  </si>
  <si>
    <r>
      <t xml:space="preserve">Pažangos priemonės Nr. 05-001-01-05-05 „Skatinti įmones skaitmenizuotis“ </t>
    </r>
    <r>
      <rPr>
        <b/>
        <i/>
        <sz val="9"/>
        <color rgb="FF000000"/>
        <rFont val="Times New Roman"/>
        <family val="1"/>
        <charset val="186"/>
      </rPr>
      <t>veikla 4. „Skatinti aukštą pridėtinę vertę (APV) kuriančių  įmonių verslo procesų skaitmeninimą (Sostinės regionas)“</t>
    </r>
  </si>
  <si>
    <t>Sostinė</t>
  </si>
  <si>
    <t>7.4.1.</t>
  </si>
  <si>
    <t>7.4.2.</t>
  </si>
  <si>
    <t>7.4.3.</t>
  </si>
  <si>
    <t>Bendra projekto veiklų tinkamų finansuoti išlaidų suma, eurais:</t>
  </si>
  <si>
    <r>
      <rPr>
        <sz val="10"/>
        <color rgb="FF000000"/>
        <rFont val="Times New Roman"/>
        <family val="1"/>
        <charset val="186"/>
      </rPr>
      <t>Projekto veiklos</t>
    </r>
    <r>
      <rPr>
        <strike/>
        <sz val="10"/>
        <color rgb="FF000000"/>
        <rFont val="Times New Roman"/>
        <family val="1"/>
        <charset val="186"/>
      </rPr>
      <t xml:space="preserve"> </t>
    </r>
  </si>
  <si>
    <t>1. Projektui skiriamos finansavimo lėšos, eurais</t>
  </si>
  <si>
    <t>2. Nuosavas įnašas, eurais</t>
  </si>
  <si>
    <t>3. Iš viso</t>
  </si>
  <si>
    <t>2.1.  Nuosavas įnašas, be nuosavo įnašo dalies, skirtos PVM apmokėti, kuris netinkamas finansuoti ES fondų lėšomis, bet dalinai finansuojamas VB lėšomis</t>
  </si>
  <si>
    <t>2.2 Nuosavo įnašo dalis, skirta PVM apmokėti, kuris netinkamas finansuoti ES fondų lėšomis, bet dalinai finansuojamas VB lėšomis</t>
  </si>
  <si>
    <t>2.1.1.Nacionalinės viešosios lėšos</t>
  </si>
  <si>
    <t>2.1.2. Privačios lėšos</t>
  </si>
  <si>
    <t>2.2.1. Nacionalinės viešosios lėšos</t>
  </si>
  <si>
    <t>2.2.2. Privačios lėšos</t>
  </si>
  <si>
    <r>
      <t>1.1.</t>
    </r>
    <r>
      <rPr>
        <sz val="7"/>
        <color rgb="FF000000"/>
        <rFont val="Times New Roman"/>
        <family val="1"/>
        <charset val="186"/>
      </rPr>
      <t xml:space="preserve">  </t>
    </r>
    <r>
      <rPr>
        <sz val="10"/>
        <color rgb="FF000000"/>
        <rFont val="Times New Roman"/>
        <family val="1"/>
        <charset val="186"/>
      </rPr>
      <t xml:space="preserve"> ES fondų lėšos</t>
    </r>
  </si>
  <si>
    <r>
      <t>1.2. EGADP subsidijos lėšo</t>
    </r>
    <r>
      <rPr>
        <sz val="9"/>
        <color rgb="FF000000"/>
        <rFont val="Times New Roman"/>
        <family val="1"/>
        <charset val="186"/>
      </rPr>
      <t>s</t>
    </r>
  </si>
  <si>
    <t>1.3. EGADP paskolos lėšos</t>
  </si>
  <si>
    <t>1.4. Bendrojo finansavimo lėšos</t>
  </si>
  <si>
    <t>1.5. Valstybės biudžeto lėšos</t>
  </si>
  <si>
    <r>
      <t xml:space="preserve">1.6. </t>
    </r>
    <r>
      <rPr>
        <sz val="10"/>
        <color rgb="FF000000"/>
        <rFont val="Times New Roman"/>
        <family val="1"/>
        <charset val="186"/>
      </rPr>
      <t>Valstybės biudžeto lėšos, skirtos ES fondų lėšomis netinkamam finansuoti PVM apmokėti</t>
    </r>
  </si>
  <si>
    <t>2.1.1.1. Valstybės biudžeto lėšos</t>
  </si>
  <si>
    <t>2.1.1. 2. Savivaldybės biudžeto lėšos</t>
  </si>
  <si>
    <t>2.1.1. 3. Kiti viešųjų lėšų šaltiniai</t>
  </si>
  <si>
    <r>
      <t>2</t>
    </r>
    <r>
      <rPr>
        <strike/>
        <sz val="10"/>
        <color rgb="FF000000"/>
        <rFont val="Times New Roman"/>
        <family val="1"/>
        <charset val="186"/>
      </rPr>
      <t>.</t>
    </r>
    <r>
      <rPr>
        <sz val="10"/>
        <color rgb="FF000000"/>
        <rFont val="Times New Roman"/>
        <family val="1"/>
        <charset val="186"/>
      </rPr>
      <t>1.2.1. Projekto vykdytojo, partnerio (-ių) ir (ar) jungtinio projekto (toliau – JP) projekto vykdytojo lėšos</t>
    </r>
  </si>
  <si>
    <t>2.1.2.2. Kiti lėšų šaltiniai</t>
  </si>
  <si>
    <t>2.2.1.1. Valstybės biudžeto lėšos</t>
  </si>
  <si>
    <t>2.2.1.2. Savivaldybės biudžeto lėšos</t>
  </si>
  <si>
    <t>2.2.1.3. Kiti viešųjų lėšų šaltiniai</t>
  </si>
  <si>
    <t>2.2.2.1. Projekto vykdytojo, partnerio (-ių) ir (ar) JP projekto  vykdytojo lėšos</t>
  </si>
  <si>
    <t>2.2.2.2. Kiti lėšų šaltiniai</t>
  </si>
  <si>
    <t>SVV subjektų akceleravimas. Finansinių šaltinių prieinamumo SVV subjektų steigimui ir plėtrai užtikrinimas
(Vidurio ir vakarų Lietuvos regionas)</t>
  </si>
  <si>
    <r>
      <rPr>
        <b/>
        <i/>
        <sz val="9"/>
        <color rgb="FF000000"/>
        <rFont val="Times New Roman"/>
        <family val="1"/>
        <charset val="186"/>
      </rPr>
      <t xml:space="preserve">Trumpos vertės grandinės </t>
    </r>
    <r>
      <rPr>
        <i/>
        <sz val="9"/>
        <color rgb="FF000000"/>
        <rFont val="Times New Roman"/>
        <family val="1"/>
        <charset val="186"/>
      </rPr>
      <t xml:space="preserve">
(Skatinti trumpų vertės kūrimo grandinių formavimąsi ir plėtrą tarp MVĮ  
(Vidurio ir vakarų Lietuvos regionas)</t>
    </r>
  </si>
  <si>
    <r>
      <rPr>
        <b/>
        <i/>
        <sz val="9"/>
        <color rgb="FF000000"/>
        <rFont val="Times New Roman"/>
        <family val="1"/>
        <charset val="186"/>
      </rPr>
      <t>Transformacija</t>
    </r>
    <r>
      <rPr>
        <i/>
        <sz val="9"/>
        <color rgb="FF000000"/>
        <rFont val="Times New Roman"/>
        <family val="1"/>
        <charset val="186"/>
      </rPr>
      <t xml:space="preserve"> (Skatinti inovatyvių aplinkai draugiškų, t. y. tvarių produktų gamybą skatinančių, technologijų kūrimą, demonstravimą MVĮ, veikiančiose S4 srityse
(Vidurio ir vakarų Lietuvos regionas)</t>
    </r>
  </si>
  <si>
    <r>
      <rPr>
        <b/>
        <i/>
        <sz val="9"/>
        <color rgb="FF000000"/>
        <rFont val="Times New Roman"/>
        <family val="1"/>
        <charset val="186"/>
      </rPr>
      <t>Skaitmeninimas VVL</t>
    </r>
    <r>
      <rPr>
        <i/>
        <sz val="9"/>
        <color rgb="FF000000"/>
        <rFont val="Times New Roman"/>
        <family val="1"/>
        <charset val="186"/>
      </rPr>
      <t xml:space="preserve"> (Skatinti pramonės įmonių gamybos procesų automatizavimą ir skaitmeninimo technologijų diegimą (pramonės skaitmeninimas) (Vidurio ir vakarų Lietuvos regionas)</t>
    </r>
  </si>
  <si>
    <r>
      <rPr>
        <b/>
        <i/>
        <sz val="9"/>
        <color rgb="FF000000"/>
        <rFont val="Times New Roman"/>
        <family val="1"/>
        <charset val="186"/>
      </rPr>
      <t>Skaitmeninimas Sostinė</t>
    </r>
    <r>
      <rPr>
        <i/>
        <sz val="9"/>
        <color rgb="FF000000"/>
        <rFont val="Times New Roman"/>
        <family val="1"/>
        <charset val="186"/>
      </rPr>
      <t xml:space="preserve">
(Skatinti aukštą pridėtinę vertę (APV) kuriančių įmonių verslo procesų skaitmeninimą (Sostinės regionas)</t>
    </r>
  </si>
  <si>
    <t>Skatinti produkto idėjos vystymą (akceleravimo veiklos), skatinti investicijas pagal startuolių brandos lygį
(Vidurio ir vakarų Lietuvos regionas)</t>
  </si>
  <si>
    <t xml:space="preserve"> ERPF ir EGADP lėšomis finansuojamų veiklų (poveiklių) biudžetas</t>
  </si>
  <si>
    <r>
      <t>Pažangos priemonės Nr. 05-001-01-04-02 „Skatinti įmones pereiti link neutralios klimatui ekonomikos“ v</t>
    </r>
    <r>
      <rPr>
        <b/>
        <i/>
        <sz val="9"/>
        <color rgb="FF000000"/>
        <rFont val="Times New Roman"/>
        <family val="1"/>
        <charset val="186"/>
      </rPr>
      <t>eiklos 2. „Sudaryti sąlygas tvariai pramonės MVĮ transformacijai“ poveiklė 2.2. „Skatinti inovatyvių aplinkai draugiškų, t. y. tvarių produktų gamybą skatinančių, technologijų diegimą įmonėse
(Vidurio ir vakarų Lietuvos regionas)“</t>
    </r>
  </si>
  <si>
    <t>Fondų fondo „Inovacijų skatinimo fondas“ steigimo ir finansavimo sutarties I  priedas</t>
  </si>
  <si>
    <t>Poveiklės aprašymas: paskolos į švaresnės gamybos inovacijas (jų įdiegimą), siekiant racionalaus išteklių naudojimo ir taršos prevencijos.</t>
  </si>
  <si>
    <t>416000*</t>
  </si>
  <si>
    <t>*PVM yra finansuojamas valstybės biudžeto lėšomis</t>
  </si>
  <si>
    <t xml:space="preserve">Tinkamų finansuoti </t>
  </si>
  <si>
    <t>išlaidų suma, eurais</t>
  </si>
  <si>
    <t xml:space="preserve">  Tinkamų finansuoti </t>
  </si>
  <si>
    <t xml:space="preserve">  išlaidų suma, eurais</t>
  </si>
  <si>
    <t xml:space="preserve">   Tinkamų finansuoti </t>
  </si>
  <si>
    <t xml:space="preserve">   išlaidų suma, eurais</t>
  </si>
  <si>
    <r>
      <rPr>
        <b/>
        <i/>
        <sz val="9"/>
        <color rgb="FF000000"/>
        <rFont val="Times New Roman"/>
        <family val="1"/>
        <charset val="186"/>
      </rPr>
      <t>Transformacija</t>
    </r>
    <r>
      <rPr>
        <i/>
        <sz val="9"/>
        <color rgb="FF000000"/>
        <rFont val="Times New Roman"/>
        <family val="1"/>
        <charset val="186"/>
      </rPr>
      <t xml:space="preserve"> (Skatinti inovatyvių aplinkai draugiškų, t. y. tvarių produktų gamybą skatinančių, technologijų diegimą įmonėse)
(Vidurio ir vakarų Lietuvos regionas)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</si>
</sst>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9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trike/>
      <sz val="9"/>
      <color rgb="FFFF0000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9"/>
      <color rgb="FF538135"/>
      <name val="Times New Roman"/>
      <family val="1"/>
      <charset val="186"/>
    </font>
    <font>
      <b/>
      <i/>
      <sz val="9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color rgb="FF538135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trike/>
      <sz val="10"/>
      <color rgb="FF00000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7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i/>
      <strike/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3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3" fontId="6" fillId="3" borderId="5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top" wrapText="1"/>
    </xf>
    <xf numFmtId="4" fontId="0" fillId="0" borderId="0" xfId="0" applyNumberFormat="1"/>
    <xf numFmtId="0" fontId="0" fillId="3" borderId="9" xfId="0" applyFill="1" applyBorder="1" applyAlignment="1">
      <alignment vertical="top" wrapText="1"/>
    </xf>
    <xf numFmtId="3" fontId="6" fillId="3" borderId="13" xfId="0" applyNumberFormat="1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top" wrapText="1"/>
    </xf>
    <xf numFmtId="0" fontId="0" fillId="3" borderId="12" xfId="0" applyFill="1" applyBorder="1" applyAlignment="1">
      <alignment vertical="top" wrapText="1"/>
    </xf>
    <xf numFmtId="0" fontId="3" fillId="2" borderId="3" xfId="0" applyFont="1" applyFill="1" applyBorder="1" applyAlignment="1">
      <alignment horizontal="justify" vertical="center" wrapText="1"/>
    </xf>
    <xf numFmtId="3" fontId="3" fillId="3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10" fillId="2" borderId="3" xfId="0" applyFont="1" applyFill="1" applyBorder="1" applyAlignment="1">
      <alignment horizontal="justify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6" fillId="2" borderId="3" xfId="0" applyFont="1" applyFill="1" applyBorder="1" applyAlignment="1">
      <alignment vertical="center" wrapText="1"/>
    </xf>
    <xf numFmtId="0" fontId="11" fillId="0" borderId="0" xfId="0" applyFont="1"/>
    <xf numFmtId="0" fontId="6" fillId="3" borderId="15" xfId="0" applyFont="1" applyFill="1" applyBorder="1" applyAlignment="1">
      <alignment horizontal="center" vertical="center" wrapText="1"/>
    </xf>
    <xf numFmtId="3" fontId="3" fillId="3" borderId="15" xfId="0" applyNumberFormat="1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vertical="top" wrapText="1"/>
    </xf>
    <xf numFmtId="0" fontId="25" fillId="3" borderId="15" xfId="0" applyFont="1" applyFill="1" applyBorder="1" applyAlignment="1">
      <alignment horizontal="center" vertical="center" wrapText="1"/>
    </xf>
    <xf numFmtId="3" fontId="3" fillId="3" borderId="19" xfId="0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vertical="top" wrapText="1"/>
    </xf>
    <xf numFmtId="3" fontId="13" fillId="3" borderId="19" xfId="0" applyNumberFormat="1" applyFont="1" applyFill="1" applyBorder="1" applyAlignment="1">
      <alignment horizontal="center" vertical="center" wrapText="1"/>
    </xf>
    <xf numFmtId="0" fontId="25" fillId="3" borderId="19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24" fillId="3" borderId="1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3" fontId="0" fillId="0" borderId="0" xfId="0" applyNumberFormat="1"/>
    <xf numFmtId="0" fontId="26" fillId="0" borderId="0" xfId="0" applyFont="1" applyAlignment="1">
      <alignment horizontal="left" vertical="center" indent="15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14" fontId="6" fillId="3" borderId="8" xfId="0" applyNumberFormat="1" applyFont="1" applyFill="1" applyBorder="1" applyAlignment="1">
      <alignment horizontal="center" vertical="center" wrapText="1"/>
    </xf>
    <xf numFmtId="14" fontId="6" fillId="3" borderId="5" xfId="0" applyNumberFormat="1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top" wrapText="1"/>
    </xf>
    <xf numFmtId="0" fontId="11" fillId="3" borderId="12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4" fontId="6" fillId="3" borderId="6" xfId="0" applyNumberFormat="1" applyFont="1" applyFill="1" applyBorder="1" applyAlignment="1">
      <alignment horizontal="center" vertical="center" wrapText="1"/>
    </xf>
    <xf numFmtId="4" fontId="6" fillId="3" borderId="7" xfId="0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4" fontId="6" fillId="3" borderId="10" xfId="0" applyNumberFormat="1" applyFont="1" applyFill="1" applyBorder="1" applyAlignment="1">
      <alignment horizontal="center" vertical="center" wrapText="1"/>
    </xf>
    <xf numFmtId="4" fontId="6" fillId="3" borderId="9" xfId="0" applyNumberFormat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horizontal="center" vertical="center" wrapText="1"/>
    </xf>
    <xf numFmtId="3" fontId="13" fillId="3" borderId="5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0" fontId="10" fillId="3" borderId="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textRotation="90" wrapText="1"/>
    </xf>
    <xf numFmtId="0" fontId="5" fillId="0" borderId="4" xfId="0" applyFont="1" applyBorder="1" applyAlignment="1">
      <alignment horizontal="center" textRotation="90" wrapText="1"/>
    </xf>
    <xf numFmtId="0" fontId="5" fillId="0" borderId="8" xfId="0" applyFont="1" applyBorder="1" applyAlignment="1">
      <alignment textRotation="90" wrapText="1"/>
    </xf>
    <xf numFmtId="0" fontId="5" fillId="0" borderId="4" xfId="0" applyFont="1" applyBorder="1" applyAlignment="1">
      <alignment textRotation="90" wrapText="1"/>
    </xf>
    <xf numFmtId="0" fontId="22" fillId="0" borderId="8" xfId="0" applyFont="1" applyBorder="1" applyAlignment="1">
      <alignment textRotation="90" wrapText="1"/>
    </xf>
    <xf numFmtId="0" fontId="22" fillId="0" borderId="4" xfId="0" applyFont="1" applyBorder="1" applyAlignment="1">
      <alignment textRotation="90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3" fontId="13" fillId="3" borderId="6" xfId="0" applyNumberFormat="1" applyFont="1" applyFill="1" applyBorder="1" applyAlignment="1">
      <alignment horizontal="center" vertical="center" wrapText="1"/>
    </xf>
    <xf numFmtId="3" fontId="13" fillId="3" borderId="10" xfId="0" applyNumberFormat="1" applyFont="1" applyFill="1" applyBorder="1" applyAlignment="1">
      <alignment horizontal="center" vertical="center" wrapText="1"/>
    </xf>
    <xf numFmtId="3" fontId="13" fillId="3" borderId="11" xfId="0" applyNumberFormat="1" applyFont="1" applyFill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5" fillId="0" borderId="6" xfId="0" applyFont="1" applyBorder="1" applyAlignment="1">
      <alignment textRotation="90" wrapText="1"/>
    </xf>
    <xf numFmtId="0" fontId="5" fillId="0" borderId="7" xfId="0" applyFont="1" applyBorder="1" applyAlignment="1">
      <alignment textRotation="90" wrapText="1"/>
    </xf>
    <xf numFmtId="0" fontId="5" fillId="0" borderId="11" xfId="0" applyFont="1" applyBorder="1" applyAlignment="1">
      <alignment textRotation="90" wrapText="1"/>
    </xf>
    <xf numFmtId="0" fontId="5" fillId="0" borderId="12" xfId="0" applyFont="1" applyBorder="1" applyAlignment="1">
      <alignment textRotation="90" wrapText="1"/>
    </xf>
    <xf numFmtId="0" fontId="5" fillId="0" borderId="8" xfId="0" applyFont="1" applyBorder="1" applyAlignment="1">
      <alignment vertical="center" textRotation="90" wrapText="1"/>
    </xf>
    <xf numFmtId="0" fontId="5" fillId="0" borderId="4" xfId="0" applyFont="1" applyBorder="1" applyAlignment="1">
      <alignment vertical="center" textRotation="90" wrapText="1"/>
    </xf>
    <xf numFmtId="0" fontId="21" fillId="0" borderId="8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3" fontId="21" fillId="5" borderId="10" xfId="0" applyNumberFormat="1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21" fillId="5" borderId="9" xfId="0" applyFont="1" applyFill="1" applyBorder="1" applyAlignment="1">
      <alignment horizontal="center" vertical="center" wrapText="1"/>
    </xf>
    <xf numFmtId="0" fontId="21" fillId="5" borderId="10" xfId="0" applyFont="1" applyFill="1" applyBorder="1" applyAlignment="1">
      <alignment horizontal="center" vertical="center" wrapText="1"/>
    </xf>
    <xf numFmtId="0" fontId="21" fillId="5" borderId="11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2" xfId="0" applyFont="1" applyFill="1" applyBorder="1" applyAlignment="1">
      <alignment horizontal="center" vertical="center" wrapText="1"/>
    </xf>
    <xf numFmtId="3" fontId="21" fillId="4" borderId="10" xfId="0" applyNumberFormat="1" applyFont="1" applyFill="1" applyBorder="1" applyAlignment="1">
      <alignment horizontal="center" vertical="center" wrapText="1"/>
    </xf>
    <xf numFmtId="0" fontId="21" fillId="4" borderId="0" xfId="0" applyFont="1" applyFill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4" fillId="4" borderId="10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24" fillId="4" borderId="9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24" fillId="4" borderId="17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vertical="top" wrapText="1"/>
    </xf>
    <xf numFmtId="0" fontId="24" fillId="4" borderId="10" xfId="0" applyFont="1" applyFill="1" applyBorder="1" applyAlignment="1">
      <alignment vertical="center" wrapText="1"/>
    </xf>
    <xf numFmtId="0" fontId="24" fillId="4" borderId="9" xfId="0" applyFont="1" applyFill="1" applyBorder="1" applyAlignment="1">
      <alignment vertical="center" wrapText="1"/>
    </xf>
    <xf numFmtId="0" fontId="24" fillId="4" borderId="11" xfId="0" applyFont="1" applyFill="1" applyBorder="1" applyAlignment="1">
      <alignment vertical="center" wrapText="1"/>
    </xf>
    <xf numFmtId="0" fontId="24" fillId="4" borderId="12" xfId="0" applyFont="1" applyFill="1" applyBorder="1" applyAlignment="1">
      <alignment vertical="center" wrapText="1"/>
    </xf>
    <xf numFmtId="0" fontId="0" fillId="4" borderId="10" xfId="0" applyFill="1" applyBorder="1" applyAlignment="1">
      <alignment vertical="top" wrapText="1"/>
    </xf>
    <xf numFmtId="0" fontId="0" fillId="4" borderId="9" xfId="0" applyFill="1" applyBorder="1" applyAlignment="1">
      <alignment vertical="top" wrapText="1"/>
    </xf>
    <xf numFmtId="3" fontId="21" fillId="4" borderId="1" xfId="0" applyNumberFormat="1" applyFont="1" applyFill="1" applyBorder="1" applyAlignment="1">
      <alignment horizontal="center" vertical="center" wrapText="1"/>
    </xf>
    <xf numFmtId="0" fontId="21" fillId="4" borderId="2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0" fillId="4" borderId="11" xfId="0" applyFill="1" applyBorder="1" applyAlignment="1">
      <alignment vertical="top" wrapText="1"/>
    </xf>
    <xf numFmtId="0" fontId="0" fillId="4" borderId="12" xfId="0" applyFill="1" applyBorder="1" applyAlignment="1">
      <alignment vertical="top" wrapText="1"/>
    </xf>
    <xf numFmtId="0" fontId="0" fillId="3" borderId="19" xfId="0" applyFill="1" applyBorder="1" applyAlignment="1">
      <alignment vertical="top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30"/>
  <sheetViews>
    <sheetView tabSelected="1" zoomScale="76" zoomScaleNormal="76" workbookViewId="0">
      <selection activeCell="C89" sqref="C89:D94"/>
    </sheetView>
  </sheetViews>
  <sheetFormatPr defaultRowHeight="14.4" x14ac:dyDescent="0.3"/>
  <cols>
    <col min="2" max="2" width="39.77734375" bestFit="1" customWidth="1"/>
    <col min="5" max="5" width="10.21875" bestFit="1" customWidth="1"/>
    <col min="6" max="6" width="9.77734375" bestFit="1" customWidth="1"/>
    <col min="7" max="7" width="26.21875" customWidth="1"/>
    <col min="8" max="8" width="11" customWidth="1"/>
    <col min="10" max="10" width="10.77734375" bestFit="1" customWidth="1"/>
    <col min="16" max="16" width="12.21875" bestFit="1" customWidth="1"/>
    <col min="17" max="17" width="8" customWidth="1"/>
    <col min="19" max="19" width="12.44140625" bestFit="1" customWidth="1"/>
    <col min="21" max="21" width="13.44140625" customWidth="1"/>
  </cols>
  <sheetData>
    <row r="1" spans="2:19" ht="45" customHeight="1" thickBot="1" x14ac:dyDescent="0.35">
      <c r="H1" s="51"/>
      <c r="J1" s="52"/>
      <c r="K1" s="52"/>
      <c r="L1" s="52"/>
      <c r="M1" s="52"/>
      <c r="N1" s="90" t="s">
        <v>139</v>
      </c>
      <c r="O1" s="91"/>
      <c r="P1" s="91"/>
      <c r="Q1" s="91"/>
    </row>
    <row r="2" spans="2:19" ht="15" thickBot="1" x14ac:dyDescent="0.35"/>
    <row r="3" spans="2:19" ht="15" thickBot="1" x14ac:dyDescent="0.35">
      <c r="B3" s="78" t="s">
        <v>137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80"/>
    </row>
    <row r="4" spans="2:19" ht="15" thickBot="1" x14ac:dyDescent="0.35">
      <c r="B4" s="1" t="s">
        <v>0</v>
      </c>
      <c r="C4" s="81" t="s">
        <v>1</v>
      </c>
      <c r="D4" s="82"/>
      <c r="E4" s="82"/>
      <c r="F4" s="82"/>
      <c r="G4" s="83"/>
      <c r="H4" s="81" t="s">
        <v>2</v>
      </c>
      <c r="I4" s="82"/>
      <c r="J4" s="82"/>
      <c r="K4" s="82"/>
      <c r="L4" s="82"/>
      <c r="M4" s="82"/>
      <c r="N4" s="82"/>
      <c r="O4" s="82"/>
      <c r="P4" s="82"/>
      <c r="Q4" s="83"/>
    </row>
    <row r="5" spans="2:19" ht="29.85" customHeight="1" thickBot="1" x14ac:dyDescent="0.35">
      <c r="B5" s="2">
        <v>1</v>
      </c>
      <c r="C5" s="84" t="s">
        <v>3</v>
      </c>
      <c r="D5" s="85"/>
      <c r="E5" s="85"/>
      <c r="F5" s="85"/>
      <c r="G5" s="86"/>
      <c r="H5" s="87"/>
      <c r="I5" s="88"/>
      <c r="J5" s="88"/>
      <c r="K5" s="88"/>
      <c r="L5" s="88"/>
      <c r="M5" s="88"/>
      <c r="N5" s="88"/>
      <c r="O5" s="88"/>
      <c r="P5" s="88"/>
      <c r="Q5" s="89"/>
    </row>
    <row r="6" spans="2:19" ht="15" thickBot="1" x14ac:dyDescent="0.35">
      <c r="B6" s="78" t="s">
        <v>4</v>
      </c>
      <c r="C6" s="79"/>
      <c r="D6" s="79"/>
      <c r="E6" s="79"/>
      <c r="F6" s="79"/>
      <c r="G6" s="80"/>
      <c r="H6" s="78" t="s">
        <v>5</v>
      </c>
      <c r="I6" s="79"/>
      <c r="J6" s="80"/>
      <c r="K6" s="78" t="s">
        <v>6</v>
      </c>
      <c r="L6" s="79"/>
      <c r="M6" s="79"/>
      <c r="N6" s="79"/>
      <c r="O6" s="79"/>
      <c r="P6" s="79"/>
      <c r="Q6" s="80"/>
    </row>
    <row r="7" spans="2:19" x14ac:dyDescent="0.3">
      <c r="B7" s="3"/>
      <c r="C7" s="92" t="s">
        <v>7</v>
      </c>
      <c r="D7" s="93"/>
      <c r="E7" s="98" t="s">
        <v>8</v>
      </c>
      <c r="F7" s="98" t="s">
        <v>9</v>
      </c>
      <c r="G7" s="4" t="s">
        <v>10</v>
      </c>
      <c r="H7" s="92" t="s">
        <v>11</v>
      </c>
      <c r="I7" s="93"/>
      <c r="J7" s="98" t="s">
        <v>12</v>
      </c>
      <c r="K7" s="98" t="s">
        <v>0</v>
      </c>
      <c r="L7" s="92" t="s">
        <v>13</v>
      </c>
      <c r="M7" s="93"/>
      <c r="N7" s="92" t="s">
        <v>14</v>
      </c>
      <c r="O7" s="93"/>
      <c r="P7" s="98" t="s">
        <v>15</v>
      </c>
      <c r="Q7" s="98" t="s">
        <v>16</v>
      </c>
    </row>
    <row r="8" spans="2:19" ht="15" thickBot="1" x14ac:dyDescent="0.35">
      <c r="B8" s="3" t="s">
        <v>0</v>
      </c>
      <c r="C8" s="94"/>
      <c r="D8" s="95"/>
      <c r="E8" s="99"/>
      <c r="F8" s="99"/>
      <c r="G8" s="4" t="s">
        <v>17</v>
      </c>
      <c r="H8" s="96"/>
      <c r="I8" s="97"/>
      <c r="J8" s="99"/>
      <c r="K8" s="99"/>
      <c r="L8" s="94"/>
      <c r="M8" s="95"/>
      <c r="N8" s="94"/>
      <c r="O8" s="95"/>
      <c r="P8" s="99"/>
      <c r="Q8" s="99"/>
    </row>
    <row r="9" spans="2:19" ht="15" thickBot="1" x14ac:dyDescent="0.35">
      <c r="B9" s="5"/>
      <c r="C9" s="94"/>
      <c r="D9" s="95"/>
      <c r="E9" s="99"/>
      <c r="F9" s="99"/>
      <c r="G9" s="6"/>
      <c r="H9" s="98" t="s">
        <v>18</v>
      </c>
      <c r="I9" s="7" t="s">
        <v>19</v>
      </c>
      <c r="J9" s="99"/>
      <c r="K9" s="99"/>
      <c r="L9" s="94"/>
      <c r="M9" s="95"/>
      <c r="N9" s="94"/>
      <c r="O9" s="95"/>
      <c r="P9" s="99"/>
      <c r="Q9" s="99"/>
    </row>
    <row r="10" spans="2:19" ht="93" thickBot="1" x14ac:dyDescent="0.35">
      <c r="B10" s="8"/>
      <c r="C10" s="96"/>
      <c r="D10" s="97"/>
      <c r="E10" s="100"/>
      <c r="F10" s="100"/>
      <c r="G10" s="10"/>
      <c r="H10" s="100"/>
      <c r="I10" s="9" t="s">
        <v>20</v>
      </c>
      <c r="J10" s="100"/>
      <c r="K10" s="100"/>
      <c r="L10" s="96"/>
      <c r="M10" s="97"/>
      <c r="N10" s="96"/>
      <c r="O10" s="97"/>
      <c r="P10" s="100"/>
      <c r="Q10" s="100"/>
    </row>
    <row r="11" spans="2:19" ht="120.75" customHeight="1" thickBot="1" x14ac:dyDescent="0.35">
      <c r="B11" s="11" t="s">
        <v>21</v>
      </c>
      <c r="C11" s="101" t="s">
        <v>22</v>
      </c>
      <c r="D11" s="102"/>
      <c r="E11" s="107">
        <v>45218</v>
      </c>
      <c r="F11" s="107">
        <v>47483</v>
      </c>
      <c r="G11" s="110" t="s">
        <v>23</v>
      </c>
      <c r="H11" s="113">
        <f>+ROUND((16945570.8588235),0)</f>
        <v>16945571</v>
      </c>
      <c r="I11" s="110" t="s">
        <v>24</v>
      </c>
      <c r="J11" s="110" t="s">
        <v>25</v>
      </c>
      <c r="K11" s="12" t="s">
        <v>26</v>
      </c>
      <c r="L11" s="123" t="s">
        <v>27</v>
      </c>
      <c r="M11" s="124"/>
      <c r="N11" s="123" t="s">
        <v>28</v>
      </c>
      <c r="O11" s="124"/>
      <c r="P11" s="13">
        <v>45</v>
      </c>
      <c r="Q11" s="110"/>
    </row>
    <row r="12" spans="2:19" ht="36" customHeight="1" thickBot="1" x14ac:dyDescent="0.35">
      <c r="B12" s="11"/>
      <c r="C12" s="103"/>
      <c r="D12" s="104"/>
      <c r="E12" s="108"/>
      <c r="F12" s="108"/>
      <c r="G12" s="111"/>
      <c r="H12" s="114"/>
      <c r="I12" s="111"/>
      <c r="J12" s="111"/>
      <c r="K12" s="14"/>
      <c r="L12" s="120" t="s">
        <v>29</v>
      </c>
      <c r="M12" s="121"/>
      <c r="N12" s="121"/>
      <c r="O12" s="121"/>
      <c r="P12" s="122"/>
      <c r="Q12" s="111"/>
    </row>
    <row r="13" spans="2:19" ht="15" thickBot="1" x14ac:dyDescent="0.35">
      <c r="B13" s="11"/>
      <c r="C13" s="103"/>
      <c r="D13" s="104"/>
      <c r="E13" s="108"/>
      <c r="F13" s="108"/>
      <c r="G13" s="111"/>
      <c r="H13" s="114"/>
      <c r="I13" s="111"/>
      <c r="J13" s="111"/>
      <c r="K13" s="15" t="s">
        <v>30</v>
      </c>
      <c r="L13" s="123" t="s">
        <v>31</v>
      </c>
      <c r="M13" s="124"/>
      <c r="N13" s="126" t="s">
        <v>32</v>
      </c>
      <c r="O13" s="127"/>
      <c r="P13" s="13">
        <v>30</v>
      </c>
      <c r="Q13" s="111"/>
    </row>
    <row r="14" spans="2:19" ht="15" thickBot="1" x14ac:dyDescent="0.35">
      <c r="B14" s="16"/>
      <c r="C14" s="103"/>
      <c r="D14" s="104"/>
      <c r="E14" s="108"/>
      <c r="F14" s="108"/>
      <c r="G14" s="111"/>
      <c r="H14" s="114"/>
      <c r="I14" s="111"/>
      <c r="J14" s="111"/>
      <c r="K14" s="14"/>
      <c r="L14" s="120" t="s">
        <v>33</v>
      </c>
      <c r="M14" s="121"/>
      <c r="N14" s="121"/>
      <c r="O14" s="121"/>
      <c r="P14" s="122"/>
      <c r="Q14" s="111"/>
    </row>
    <row r="15" spans="2:19" ht="25.5" customHeight="1" thickBot="1" x14ac:dyDescent="0.35">
      <c r="B15" s="11"/>
      <c r="C15" s="103"/>
      <c r="D15" s="104"/>
      <c r="E15" s="108"/>
      <c r="F15" s="108"/>
      <c r="G15" s="111"/>
      <c r="H15" s="114"/>
      <c r="I15" s="111"/>
      <c r="J15" s="111"/>
      <c r="K15" s="128" t="s">
        <v>34</v>
      </c>
      <c r="L15" s="116" t="s">
        <v>35</v>
      </c>
      <c r="M15" s="117"/>
      <c r="N15" s="118" t="s">
        <v>28</v>
      </c>
      <c r="O15" s="119"/>
      <c r="P15" s="18">
        <v>1</v>
      </c>
      <c r="Q15" s="111"/>
      <c r="S15" s="19"/>
    </row>
    <row r="16" spans="2:19" ht="25.5" customHeight="1" thickBot="1" x14ac:dyDescent="0.35">
      <c r="B16" s="14"/>
      <c r="C16" s="105"/>
      <c r="D16" s="106"/>
      <c r="E16" s="109"/>
      <c r="F16" s="109"/>
      <c r="G16" s="112"/>
      <c r="H16" s="115"/>
      <c r="I16" s="112"/>
      <c r="J16" s="112"/>
      <c r="K16" s="129"/>
      <c r="L16" s="120" t="s">
        <v>36</v>
      </c>
      <c r="M16" s="121"/>
      <c r="N16" s="121"/>
      <c r="O16" s="121"/>
      <c r="P16" s="122"/>
      <c r="Q16" s="125"/>
      <c r="S16" s="19"/>
    </row>
    <row r="17" spans="2:17" ht="15" customHeight="1" thickBot="1" x14ac:dyDescent="0.35">
      <c r="B17" s="1" t="s">
        <v>0</v>
      </c>
      <c r="C17" s="81" t="s">
        <v>1</v>
      </c>
      <c r="D17" s="82"/>
      <c r="E17" s="82"/>
      <c r="F17" s="82"/>
      <c r="G17" s="83"/>
      <c r="H17" s="53"/>
      <c r="I17" s="54"/>
      <c r="J17" s="54"/>
      <c r="K17" s="57" t="s">
        <v>2</v>
      </c>
      <c r="L17" s="54"/>
      <c r="M17" s="54"/>
      <c r="N17" s="54"/>
      <c r="O17" s="54"/>
      <c r="P17" s="54"/>
      <c r="Q17" s="55"/>
    </row>
    <row r="18" spans="2:17" ht="29.85" customHeight="1" thickBot="1" x14ac:dyDescent="0.35">
      <c r="B18" s="2">
        <v>2</v>
      </c>
      <c r="C18" s="84" t="s">
        <v>37</v>
      </c>
      <c r="D18" s="85"/>
      <c r="E18" s="85"/>
      <c r="F18" s="85"/>
      <c r="G18" s="86"/>
      <c r="H18" s="58"/>
      <c r="I18" s="59"/>
      <c r="J18" s="59"/>
      <c r="K18" s="59"/>
      <c r="L18" s="59"/>
      <c r="M18" s="59"/>
      <c r="N18" s="59"/>
      <c r="O18" s="59"/>
      <c r="P18" s="59"/>
      <c r="Q18" s="60"/>
    </row>
    <row r="19" spans="2:17" ht="15" customHeight="1" thickBot="1" x14ac:dyDescent="0.35">
      <c r="B19" s="78" t="s">
        <v>4</v>
      </c>
      <c r="C19" s="79"/>
      <c r="D19" s="79"/>
      <c r="E19" s="79"/>
      <c r="F19" s="79"/>
      <c r="G19" s="80"/>
      <c r="H19" s="61"/>
      <c r="I19" s="64" t="s">
        <v>5</v>
      </c>
      <c r="J19" s="62"/>
      <c r="K19" s="78" t="s">
        <v>6</v>
      </c>
      <c r="L19" s="79"/>
      <c r="M19" s="79"/>
      <c r="N19" s="79"/>
      <c r="O19" s="79"/>
      <c r="P19" s="79"/>
      <c r="Q19" s="80"/>
    </row>
    <row r="20" spans="2:17" x14ac:dyDescent="0.3">
      <c r="B20" s="3"/>
      <c r="C20" s="92" t="s">
        <v>7</v>
      </c>
      <c r="D20" s="93"/>
      <c r="E20" s="98" t="s">
        <v>8</v>
      </c>
      <c r="F20" s="98" t="s">
        <v>9</v>
      </c>
      <c r="G20" s="4" t="s">
        <v>10</v>
      </c>
      <c r="H20" s="65" t="s">
        <v>145</v>
      </c>
      <c r="I20" s="66"/>
      <c r="J20" s="98" t="s">
        <v>12</v>
      </c>
      <c r="K20" s="98" t="s">
        <v>0</v>
      </c>
      <c r="L20" s="92" t="s">
        <v>13</v>
      </c>
      <c r="M20" s="93"/>
      <c r="N20" s="92" t="s">
        <v>14</v>
      </c>
      <c r="O20" s="93"/>
      <c r="P20" s="98" t="s">
        <v>15</v>
      </c>
      <c r="Q20" s="98" t="s">
        <v>16</v>
      </c>
    </row>
    <row r="21" spans="2:17" ht="15" thickBot="1" x14ac:dyDescent="0.35">
      <c r="B21" s="3" t="s">
        <v>0</v>
      </c>
      <c r="C21" s="94"/>
      <c r="D21" s="95"/>
      <c r="E21" s="99"/>
      <c r="F21" s="99"/>
      <c r="G21" s="4" t="s">
        <v>17</v>
      </c>
      <c r="H21" s="67" t="s">
        <v>146</v>
      </c>
      <c r="I21" s="68"/>
      <c r="J21" s="99"/>
      <c r="K21" s="99"/>
      <c r="L21" s="94"/>
      <c r="M21" s="95"/>
      <c r="N21" s="94"/>
      <c r="O21" s="95"/>
      <c r="P21" s="99"/>
      <c r="Q21" s="99"/>
    </row>
    <row r="22" spans="2:17" ht="15" thickBot="1" x14ac:dyDescent="0.35">
      <c r="B22" s="5"/>
      <c r="C22" s="94"/>
      <c r="D22" s="95"/>
      <c r="E22" s="99"/>
      <c r="F22" s="99"/>
      <c r="G22" s="6"/>
      <c r="H22" s="98" t="s">
        <v>18</v>
      </c>
      <c r="I22" s="7" t="s">
        <v>19</v>
      </c>
      <c r="J22" s="99"/>
      <c r="K22" s="99"/>
      <c r="L22" s="94"/>
      <c r="M22" s="95"/>
      <c r="N22" s="94"/>
      <c r="O22" s="95"/>
      <c r="P22" s="99"/>
      <c r="Q22" s="99"/>
    </row>
    <row r="23" spans="2:17" ht="93" thickBot="1" x14ac:dyDescent="0.35">
      <c r="B23" s="8"/>
      <c r="C23" s="96"/>
      <c r="D23" s="97"/>
      <c r="E23" s="100"/>
      <c r="F23" s="100"/>
      <c r="G23" s="10"/>
      <c r="H23" s="100"/>
      <c r="I23" s="9" t="s">
        <v>20</v>
      </c>
      <c r="J23" s="100"/>
      <c r="K23" s="100"/>
      <c r="L23" s="96"/>
      <c r="M23" s="97"/>
      <c r="N23" s="96"/>
      <c r="O23" s="97"/>
      <c r="P23" s="100"/>
      <c r="Q23" s="100"/>
    </row>
    <row r="24" spans="2:17" ht="38.1" customHeight="1" thickBot="1" x14ac:dyDescent="0.35">
      <c r="B24" s="134" t="s">
        <v>38</v>
      </c>
      <c r="C24" s="110" t="s">
        <v>39</v>
      </c>
      <c r="D24" s="110"/>
      <c r="E24" s="107">
        <v>45218</v>
      </c>
      <c r="F24" s="107">
        <v>47483</v>
      </c>
      <c r="G24" s="110" t="s">
        <v>40</v>
      </c>
      <c r="H24" s="137">
        <f>+ROUND((13823529.4117647),0)</f>
        <v>13823529</v>
      </c>
      <c r="I24" s="20"/>
      <c r="J24" s="110" t="s">
        <v>25</v>
      </c>
      <c r="K24" s="110" t="s">
        <v>41</v>
      </c>
      <c r="L24" s="130" t="s">
        <v>42</v>
      </c>
      <c r="M24" s="131"/>
      <c r="N24" s="130" t="s">
        <v>28</v>
      </c>
      <c r="O24" s="131"/>
      <c r="P24" s="21">
        <v>24</v>
      </c>
      <c r="Q24" s="17"/>
    </row>
    <row r="25" spans="2:17" ht="73.349999999999994" customHeight="1" thickBot="1" x14ac:dyDescent="0.35">
      <c r="B25" s="135"/>
      <c r="C25" s="111"/>
      <c r="D25" s="111"/>
      <c r="E25" s="108"/>
      <c r="F25" s="108"/>
      <c r="G25" s="111"/>
      <c r="H25" s="138"/>
      <c r="I25" s="20"/>
      <c r="J25" s="111"/>
      <c r="K25" s="112"/>
      <c r="L25" s="120" t="s">
        <v>43</v>
      </c>
      <c r="M25" s="121"/>
      <c r="N25" s="121"/>
      <c r="O25" s="121"/>
      <c r="P25" s="122"/>
      <c r="Q25" s="17"/>
    </row>
    <row r="26" spans="2:17" ht="38.1" customHeight="1" thickBot="1" x14ac:dyDescent="0.35">
      <c r="B26" s="135"/>
      <c r="C26" s="111"/>
      <c r="D26" s="111"/>
      <c r="E26" s="108"/>
      <c r="F26" s="108"/>
      <c r="G26" s="111"/>
      <c r="H26" s="138"/>
      <c r="I26" s="20"/>
      <c r="J26" s="111"/>
      <c r="K26" s="128" t="s">
        <v>44</v>
      </c>
      <c r="L26" s="116" t="s">
        <v>35</v>
      </c>
      <c r="M26" s="117"/>
      <c r="N26" s="132" t="s">
        <v>28</v>
      </c>
      <c r="O26" s="133"/>
      <c r="P26" s="13">
        <v>1</v>
      </c>
      <c r="Q26" s="17"/>
    </row>
    <row r="27" spans="2:17" ht="38.1" customHeight="1" thickBot="1" x14ac:dyDescent="0.35">
      <c r="B27" s="136"/>
      <c r="C27" s="112"/>
      <c r="D27" s="112"/>
      <c r="E27" s="108"/>
      <c r="F27" s="108"/>
      <c r="G27" s="112"/>
      <c r="H27" s="139"/>
      <c r="I27" s="20"/>
      <c r="J27" s="112"/>
      <c r="K27" s="129"/>
      <c r="L27" s="120" t="s">
        <v>36</v>
      </c>
      <c r="M27" s="121"/>
      <c r="N27" s="121"/>
      <c r="O27" s="121"/>
      <c r="P27" s="122"/>
      <c r="Q27" s="17"/>
    </row>
    <row r="28" spans="2:17" ht="15" customHeight="1" thickBot="1" x14ac:dyDescent="0.35">
      <c r="B28" s="1" t="s">
        <v>0</v>
      </c>
      <c r="C28" s="81" t="s">
        <v>1</v>
      </c>
      <c r="D28" s="82"/>
      <c r="E28" s="82"/>
      <c r="F28" s="82"/>
      <c r="G28" s="83"/>
      <c r="H28" s="53"/>
      <c r="I28" s="54"/>
      <c r="J28" s="54"/>
      <c r="K28" s="57" t="s">
        <v>2</v>
      </c>
      <c r="L28" s="54"/>
      <c r="M28" s="54"/>
      <c r="N28" s="54"/>
      <c r="O28" s="54"/>
      <c r="P28" s="54"/>
      <c r="Q28" s="55"/>
    </row>
    <row r="29" spans="2:17" ht="29.85" customHeight="1" thickBot="1" x14ac:dyDescent="0.35">
      <c r="B29" s="2">
        <v>3</v>
      </c>
      <c r="C29" s="84" t="s">
        <v>45</v>
      </c>
      <c r="D29" s="85"/>
      <c r="E29" s="85"/>
      <c r="F29" s="85"/>
      <c r="G29" s="86"/>
      <c r="H29" s="69"/>
      <c r="I29" s="70"/>
      <c r="J29" s="70"/>
      <c r="K29" s="70"/>
      <c r="L29" s="70"/>
      <c r="M29" s="70"/>
      <c r="N29" s="70"/>
      <c r="O29" s="70"/>
      <c r="P29" s="70"/>
      <c r="Q29" s="71"/>
    </row>
    <row r="30" spans="2:17" ht="15" customHeight="1" thickBot="1" x14ac:dyDescent="0.35">
      <c r="B30" s="78" t="s">
        <v>4</v>
      </c>
      <c r="C30" s="79"/>
      <c r="D30" s="79"/>
      <c r="E30" s="79"/>
      <c r="F30" s="79"/>
      <c r="G30" s="80"/>
      <c r="H30" s="61"/>
      <c r="I30" s="64" t="s">
        <v>5</v>
      </c>
      <c r="J30" s="62"/>
      <c r="K30" s="78" t="s">
        <v>6</v>
      </c>
      <c r="L30" s="79"/>
      <c r="M30" s="79"/>
      <c r="N30" s="79"/>
      <c r="O30" s="79"/>
      <c r="P30" s="79"/>
      <c r="Q30" s="80"/>
    </row>
    <row r="31" spans="2:17" ht="14.4" customHeight="1" x14ac:dyDescent="0.3">
      <c r="B31" s="3"/>
      <c r="C31" s="92" t="s">
        <v>7</v>
      </c>
      <c r="D31" s="93"/>
      <c r="E31" s="98" t="s">
        <v>8</v>
      </c>
      <c r="F31" s="98" t="s">
        <v>9</v>
      </c>
      <c r="G31" s="4" t="s">
        <v>10</v>
      </c>
      <c r="H31" s="65" t="s">
        <v>147</v>
      </c>
      <c r="I31" s="72"/>
      <c r="J31" s="98" t="s">
        <v>12</v>
      </c>
      <c r="K31" s="98" t="s">
        <v>0</v>
      </c>
      <c r="L31" s="92" t="s">
        <v>13</v>
      </c>
      <c r="M31" s="93"/>
      <c r="N31" s="92" t="s">
        <v>14</v>
      </c>
      <c r="O31" s="93"/>
      <c r="P31" s="98" t="s">
        <v>15</v>
      </c>
      <c r="Q31" s="98" t="s">
        <v>16</v>
      </c>
    </row>
    <row r="32" spans="2:17" ht="15" thickBot="1" x14ac:dyDescent="0.35">
      <c r="B32" s="3" t="s">
        <v>0</v>
      </c>
      <c r="C32" s="94"/>
      <c r="D32" s="95"/>
      <c r="E32" s="99"/>
      <c r="F32" s="99"/>
      <c r="G32" s="4" t="s">
        <v>17</v>
      </c>
      <c r="H32" s="67" t="s">
        <v>148</v>
      </c>
      <c r="I32" s="73"/>
      <c r="J32" s="99"/>
      <c r="K32" s="99"/>
      <c r="L32" s="94"/>
      <c r="M32" s="95"/>
      <c r="N32" s="94"/>
      <c r="O32" s="95"/>
      <c r="P32" s="99"/>
      <c r="Q32" s="99"/>
    </row>
    <row r="33" spans="2:19" ht="15" thickBot="1" x14ac:dyDescent="0.35">
      <c r="B33" s="5"/>
      <c r="C33" s="94"/>
      <c r="D33" s="95"/>
      <c r="E33" s="99"/>
      <c r="F33" s="99"/>
      <c r="G33" s="6"/>
      <c r="H33" s="98" t="s">
        <v>18</v>
      </c>
      <c r="I33" s="7" t="s">
        <v>19</v>
      </c>
      <c r="J33" s="99"/>
      <c r="K33" s="99"/>
      <c r="L33" s="94"/>
      <c r="M33" s="95"/>
      <c r="N33" s="94"/>
      <c r="O33" s="95"/>
      <c r="P33" s="99"/>
      <c r="Q33" s="99"/>
    </row>
    <row r="34" spans="2:19" ht="93" thickBot="1" x14ac:dyDescent="0.35">
      <c r="B34" s="8"/>
      <c r="C34" s="96"/>
      <c r="D34" s="97"/>
      <c r="E34" s="100"/>
      <c r="F34" s="100"/>
      <c r="G34" s="10"/>
      <c r="H34" s="100"/>
      <c r="I34" s="9" t="s">
        <v>20</v>
      </c>
      <c r="J34" s="100"/>
      <c r="K34" s="100"/>
      <c r="L34" s="96"/>
      <c r="M34" s="97"/>
      <c r="N34" s="96"/>
      <c r="O34" s="97"/>
      <c r="P34" s="100"/>
      <c r="Q34" s="100"/>
    </row>
    <row r="35" spans="2:19" ht="38.1" customHeight="1" thickBot="1" x14ac:dyDescent="0.35">
      <c r="B35" s="134" t="s">
        <v>46</v>
      </c>
      <c r="C35" s="110" t="s">
        <v>47</v>
      </c>
      <c r="D35" s="110"/>
      <c r="E35" s="107">
        <v>45218</v>
      </c>
      <c r="F35" s="107">
        <v>47483</v>
      </c>
      <c r="G35" s="110" t="s">
        <v>48</v>
      </c>
      <c r="H35" s="137">
        <f>+ROUND((11764705.8823529),0)</f>
        <v>11764706</v>
      </c>
      <c r="I35" s="20"/>
      <c r="J35" s="110" t="s">
        <v>25</v>
      </c>
      <c r="K35" s="110" t="s">
        <v>49</v>
      </c>
      <c r="L35" s="130" t="s">
        <v>42</v>
      </c>
      <c r="M35" s="131"/>
      <c r="N35" s="130" t="s">
        <v>28</v>
      </c>
      <c r="O35" s="131"/>
      <c r="P35" s="21">
        <v>6</v>
      </c>
      <c r="Q35" s="17"/>
    </row>
    <row r="36" spans="2:19" ht="73.349999999999994" customHeight="1" thickBot="1" x14ac:dyDescent="0.35">
      <c r="B36" s="135"/>
      <c r="C36" s="111"/>
      <c r="D36" s="111"/>
      <c r="E36" s="108"/>
      <c r="F36" s="108"/>
      <c r="G36" s="111"/>
      <c r="H36" s="138"/>
      <c r="I36" s="20"/>
      <c r="J36" s="111"/>
      <c r="K36" s="112"/>
      <c r="L36" s="120" t="s">
        <v>43</v>
      </c>
      <c r="M36" s="121"/>
      <c r="N36" s="121"/>
      <c r="O36" s="121"/>
      <c r="P36" s="122"/>
      <c r="Q36" s="17"/>
    </row>
    <row r="37" spans="2:19" ht="38.1" customHeight="1" thickBot="1" x14ac:dyDescent="0.35">
      <c r="B37" s="135"/>
      <c r="C37" s="111"/>
      <c r="D37" s="111"/>
      <c r="E37" s="108"/>
      <c r="F37" s="108"/>
      <c r="G37" s="111"/>
      <c r="H37" s="138"/>
      <c r="I37" s="20"/>
      <c r="J37" s="111"/>
      <c r="K37" s="128" t="s">
        <v>50</v>
      </c>
      <c r="L37" s="116" t="s">
        <v>35</v>
      </c>
      <c r="M37" s="117"/>
      <c r="N37" s="132" t="s">
        <v>28</v>
      </c>
      <c r="O37" s="133"/>
      <c r="P37" s="13">
        <v>1</v>
      </c>
      <c r="Q37" s="17"/>
    </row>
    <row r="38" spans="2:19" ht="38.1" customHeight="1" thickBot="1" x14ac:dyDescent="0.35">
      <c r="B38" s="136"/>
      <c r="C38" s="112"/>
      <c r="D38" s="112"/>
      <c r="E38" s="108"/>
      <c r="F38" s="108"/>
      <c r="G38" s="112"/>
      <c r="H38" s="139"/>
      <c r="I38" s="20"/>
      <c r="J38" s="112"/>
      <c r="K38" s="129"/>
      <c r="L38" s="120" t="s">
        <v>36</v>
      </c>
      <c r="M38" s="121"/>
      <c r="N38" s="121"/>
      <c r="O38" s="121"/>
      <c r="P38" s="122"/>
      <c r="Q38" s="17"/>
    </row>
    <row r="39" spans="2:19" ht="15" customHeight="1" thickBot="1" x14ac:dyDescent="0.35">
      <c r="B39" s="1" t="s">
        <v>0</v>
      </c>
      <c r="C39" s="81" t="s">
        <v>1</v>
      </c>
      <c r="D39" s="82"/>
      <c r="E39" s="82"/>
      <c r="F39" s="82"/>
      <c r="G39" s="83"/>
      <c r="H39" s="53"/>
      <c r="I39" s="54"/>
      <c r="J39" s="54"/>
      <c r="K39" s="57" t="s">
        <v>2</v>
      </c>
      <c r="L39" s="54"/>
      <c r="M39" s="54"/>
      <c r="N39" s="54"/>
      <c r="O39" s="54"/>
      <c r="P39" s="54"/>
      <c r="Q39" s="55"/>
    </row>
    <row r="40" spans="2:19" ht="16.8" thickBot="1" x14ac:dyDescent="0.35">
      <c r="B40" s="2">
        <v>4</v>
      </c>
      <c r="C40" s="84" t="s">
        <v>51</v>
      </c>
      <c r="D40" s="85"/>
      <c r="E40" s="85"/>
      <c r="F40" s="85"/>
      <c r="G40" s="86"/>
      <c r="H40" s="58"/>
      <c r="I40" s="59"/>
      <c r="J40" s="59"/>
      <c r="K40" s="59"/>
      <c r="L40" s="59"/>
      <c r="M40" s="59"/>
      <c r="N40" s="59"/>
      <c r="O40" s="59"/>
      <c r="P40" s="59"/>
      <c r="Q40" s="60"/>
    </row>
    <row r="41" spans="2:19" ht="15" customHeight="1" thickBot="1" x14ac:dyDescent="0.35">
      <c r="B41" s="78" t="s">
        <v>4</v>
      </c>
      <c r="C41" s="79"/>
      <c r="D41" s="79"/>
      <c r="E41" s="79"/>
      <c r="F41" s="79"/>
      <c r="G41" s="80"/>
      <c r="H41" s="61"/>
      <c r="I41" s="64" t="s">
        <v>5</v>
      </c>
      <c r="J41" s="62"/>
      <c r="K41" s="78" t="s">
        <v>6</v>
      </c>
      <c r="L41" s="79"/>
      <c r="M41" s="79"/>
      <c r="N41" s="79"/>
      <c r="O41" s="79"/>
      <c r="P41" s="79"/>
      <c r="Q41" s="80"/>
    </row>
    <row r="42" spans="2:19" ht="14.4" customHeight="1" x14ac:dyDescent="0.3">
      <c r="B42" s="3"/>
      <c r="C42" s="92" t="s">
        <v>7</v>
      </c>
      <c r="D42" s="93"/>
      <c r="E42" s="98" t="s">
        <v>8</v>
      </c>
      <c r="F42" s="98" t="s">
        <v>9</v>
      </c>
      <c r="G42" s="4" t="s">
        <v>10</v>
      </c>
      <c r="H42" s="65" t="s">
        <v>145</v>
      </c>
      <c r="I42" s="72"/>
      <c r="J42" s="98" t="s">
        <v>12</v>
      </c>
      <c r="K42" s="98" t="s">
        <v>0</v>
      </c>
      <c r="L42" s="92" t="s">
        <v>13</v>
      </c>
      <c r="M42" s="93"/>
      <c r="N42" s="92" t="s">
        <v>14</v>
      </c>
      <c r="O42" s="93"/>
      <c r="P42" s="98" t="s">
        <v>15</v>
      </c>
      <c r="Q42" s="98" t="s">
        <v>16</v>
      </c>
    </row>
    <row r="43" spans="2:19" ht="15" thickBot="1" x14ac:dyDescent="0.35">
      <c r="B43" s="3" t="s">
        <v>0</v>
      </c>
      <c r="C43" s="94"/>
      <c r="D43" s="95"/>
      <c r="E43" s="99"/>
      <c r="F43" s="99"/>
      <c r="G43" s="4" t="s">
        <v>17</v>
      </c>
      <c r="H43" s="67" t="s">
        <v>148</v>
      </c>
      <c r="I43" s="73"/>
      <c r="J43" s="99"/>
      <c r="K43" s="99"/>
      <c r="L43" s="94"/>
      <c r="M43" s="95"/>
      <c r="N43" s="94"/>
      <c r="O43" s="95"/>
      <c r="P43" s="99"/>
      <c r="Q43" s="99"/>
    </row>
    <row r="44" spans="2:19" ht="15" thickBot="1" x14ac:dyDescent="0.35">
      <c r="B44" s="5"/>
      <c r="C44" s="94"/>
      <c r="D44" s="95"/>
      <c r="E44" s="99"/>
      <c r="F44" s="99"/>
      <c r="G44" s="6"/>
      <c r="H44" s="98" t="s">
        <v>18</v>
      </c>
      <c r="I44" s="7" t="s">
        <v>19</v>
      </c>
      <c r="J44" s="99"/>
      <c r="K44" s="99"/>
      <c r="L44" s="94"/>
      <c r="M44" s="95"/>
      <c r="N44" s="94"/>
      <c r="O44" s="95"/>
      <c r="P44" s="99"/>
      <c r="Q44" s="99"/>
    </row>
    <row r="45" spans="2:19" ht="93" thickBot="1" x14ac:dyDescent="0.35">
      <c r="B45" s="8"/>
      <c r="C45" s="96"/>
      <c r="D45" s="97"/>
      <c r="E45" s="100"/>
      <c r="F45" s="100"/>
      <c r="G45" s="10"/>
      <c r="H45" s="100"/>
      <c r="I45" s="9" t="s">
        <v>20</v>
      </c>
      <c r="J45" s="100"/>
      <c r="K45" s="100"/>
      <c r="L45" s="96"/>
      <c r="M45" s="97"/>
      <c r="N45" s="96"/>
      <c r="O45" s="97"/>
      <c r="P45" s="100"/>
      <c r="Q45" s="100"/>
    </row>
    <row r="46" spans="2:19" ht="120.75" customHeight="1" thickBot="1" x14ac:dyDescent="0.35">
      <c r="B46" s="11" t="s">
        <v>52</v>
      </c>
      <c r="C46" s="101" t="s">
        <v>22</v>
      </c>
      <c r="D46" s="102"/>
      <c r="E46" s="107">
        <v>45218</v>
      </c>
      <c r="F46" s="107">
        <v>47483</v>
      </c>
      <c r="G46" s="110" t="s">
        <v>53</v>
      </c>
      <c r="H46" s="113">
        <f>+ROUND((11053865),0)</f>
        <v>11053865</v>
      </c>
      <c r="I46" s="110" t="s">
        <v>24</v>
      </c>
      <c r="J46" s="110" t="s">
        <v>25</v>
      </c>
      <c r="K46" s="12" t="s">
        <v>54</v>
      </c>
      <c r="L46" s="130" t="s">
        <v>42</v>
      </c>
      <c r="M46" s="131"/>
      <c r="N46" s="130" t="s">
        <v>28</v>
      </c>
      <c r="O46" s="131"/>
      <c r="P46" s="13">
        <v>20</v>
      </c>
      <c r="Q46" s="110"/>
    </row>
    <row r="47" spans="2:19" ht="36" customHeight="1" thickBot="1" x14ac:dyDescent="0.35">
      <c r="B47" s="11"/>
      <c r="C47" s="103"/>
      <c r="D47" s="104"/>
      <c r="E47" s="108"/>
      <c r="F47" s="108"/>
      <c r="G47" s="111"/>
      <c r="H47" s="114"/>
      <c r="I47" s="111"/>
      <c r="J47" s="111"/>
      <c r="K47" s="14"/>
      <c r="L47" s="120" t="s">
        <v>55</v>
      </c>
      <c r="M47" s="121"/>
      <c r="N47" s="121"/>
      <c r="O47" s="121"/>
      <c r="P47" s="122"/>
      <c r="Q47" s="111"/>
    </row>
    <row r="48" spans="2:19" ht="25.5" customHeight="1" thickBot="1" x14ac:dyDescent="0.35">
      <c r="B48" s="11"/>
      <c r="C48" s="103"/>
      <c r="D48" s="104"/>
      <c r="E48" s="108"/>
      <c r="F48" s="108"/>
      <c r="G48" s="111"/>
      <c r="H48" s="114"/>
      <c r="I48" s="111"/>
      <c r="J48" s="111"/>
      <c r="K48" s="128" t="s">
        <v>56</v>
      </c>
      <c r="L48" s="116" t="s">
        <v>35</v>
      </c>
      <c r="M48" s="117"/>
      <c r="N48" s="118" t="s">
        <v>28</v>
      </c>
      <c r="O48" s="119"/>
      <c r="P48" s="18">
        <v>1</v>
      </c>
      <c r="Q48" s="111"/>
      <c r="S48" s="19"/>
    </row>
    <row r="49" spans="2:19" ht="25.5" customHeight="1" thickBot="1" x14ac:dyDescent="0.35">
      <c r="B49" s="14"/>
      <c r="C49" s="105"/>
      <c r="D49" s="106"/>
      <c r="E49" s="108"/>
      <c r="F49" s="108"/>
      <c r="G49" s="112"/>
      <c r="H49" s="115"/>
      <c r="I49" s="112"/>
      <c r="J49" s="112"/>
      <c r="K49" s="129"/>
      <c r="L49" s="120" t="s">
        <v>36</v>
      </c>
      <c r="M49" s="121"/>
      <c r="N49" s="121"/>
      <c r="O49" s="121"/>
      <c r="P49" s="122"/>
      <c r="Q49" s="125"/>
      <c r="S49" s="19"/>
    </row>
    <row r="50" spans="2:19" ht="38.1" customHeight="1" thickBot="1" x14ac:dyDescent="0.35">
      <c r="B50" s="134" t="s">
        <v>57</v>
      </c>
      <c r="C50" s="110" t="s">
        <v>47</v>
      </c>
      <c r="D50" s="110"/>
      <c r="E50" s="107">
        <v>45218</v>
      </c>
      <c r="F50" s="107">
        <v>47483</v>
      </c>
      <c r="G50" s="110" t="s">
        <v>48</v>
      </c>
      <c r="H50" s="137">
        <f>+ROUND((13235294.1176471),0)</f>
        <v>13235294</v>
      </c>
      <c r="I50" s="20"/>
      <c r="J50" s="110" t="s">
        <v>25</v>
      </c>
      <c r="K50" s="110" t="s">
        <v>58</v>
      </c>
      <c r="L50" s="130" t="s">
        <v>42</v>
      </c>
      <c r="M50" s="131"/>
      <c r="N50" s="130" t="s">
        <v>28</v>
      </c>
      <c r="O50" s="131"/>
      <c r="P50" s="21">
        <v>20</v>
      </c>
      <c r="Q50" s="17"/>
    </row>
    <row r="51" spans="2:19" ht="73.349999999999994" customHeight="1" thickBot="1" x14ac:dyDescent="0.35">
      <c r="B51" s="135"/>
      <c r="C51" s="111"/>
      <c r="D51" s="111"/>
      <c r="E51" s="108"/>
      <c r="F51" s="108"/>
      <c r="G51" s="111"/>
      <c r="H51" s="138"/>
      <c r="I51" s="20"/>
      <c r="J51" s="111"/>
      <c r="K51" s="112"/>
      <c r="L51" s="120" t="s">
        <v>43</v>
      </c>
      <c r="M51" s="121"/>
      <c r="N51" s="121"/>
      <c r="O51" s="121"/>
      <c r="P51" s="122"/>
      <c r="Q51" s="17"/>
    </row>
    <row r="52" spans="2:19" ht="38.1" customHeight="1" thickBot="1" x14ac:dyDescent="0.35">
      <c r="B52" s="135"/>
      <c r="C52" s="111"/>
      <c r="D52" s="111"/>
      <c r="E52" s="108"/>
      <c r="F52" s="108"/>
      <c r="G52" s="111"/>
      <c r="H52" s="138"/>
      <c r="I52" s="20"/>
      <c r="J52" s="111"/>
      <c r="K52" s="128" t="s">
        <v>59</v>
      </c>
      <c r="L52" s="116" t="s">
        <v>35</v>
      </c>
      <c r="M52" s="117"/>
      <c r="N52" s="132" t="s">
        <v>28</v>
      </c>
      <c r="O52" s="133"/>
      <c r="P52" s="13">
        <v>1</v>
      </c>
      <c r="Q52" s="17"/>
    </row>
    <row r="53" spans="2:19" ht="38.1" customHeight="1" thickBot="1" x14ac:dyDescent="0.35">
      <c r="B53" s="136"/>
      <c r="C53" s="112"/>
      <c r="D53" s="112"/>
      <c r="E53" s="108"/>
      <c r="F53" s="108"/>
      <c r="G53" s="112"/>
      <c r="H53" s="139"/>
      <c r="I53" s="20"/>
      <c r="J53" s="112"/>
      <c r="K53" s="129"/>
      <c r="L53" s="120" t="s">
        <v>36</v>
      </c>
      <c r="M53" s="121"/>
      <c r="N53" s="121"/>
      <c r="O53" s="121"/>
      <c r="P53" s="122"/>
      <c r="Q53" s="17"/>
    </row>
    <row r="54" spans="2:19" ht="15" customHeight="1" thickBot="1" x14ac:dyDescent="0.35">
      <c r="B54" s="1" t="s">
        <v>0</v>
      </c>
      <c r="C54" s="81" t="s">
        <v>1</v>
      </c>
      <c r="D54" s="82"/>
      <c r="E54" s="82"/>
      <c r="F54" s="82"/>
      <c r="G54" s="83"/>
      <c r="H54" s="53"/>
      <c r="I54" s="54"/>
      <c r="J54" s="54"/>
      <c r="K54" s="57" t="s">
        <v>2</v>
      </c>
      <c r="L54" s="54"/>
      <c r="M54" s="54"/>
      <c r="N54" s="54"/>
      <c r="O54" s="54"/>
      <c r="P54" s="54"/>
      <c r="Q54" s="55"/>
    </row>
    <row r="55" spans="2:19" ht="29.85" customHeight="1" thickBot="1" x14ac:dyDescent="0.35">
      <c r="B55" s="2">
        <v>5</v>
      </c>
      <c r="C55" s="84" t="s">
        <v>60</v>
      </c>
      <c r="D55" s="85"/>
      <c r="E55" s="85"/>
      <c r="F55" s="85"/>
      <c r="G55" s="86"/>
      <c r="H55" s="58"/>
      <c r="I55" s="59"/>
      <c r="J55" s="59"/>
      <c r="K55" s="59"/>
      <c r="L55" s="59"/>
      <c r="M55" s="59"/>
      <c r="N55" s="59"/>
      <c r="O55" s="59"/>
      <c r="P55" s="59"/>
      <c r="Q55" s="60"/>
    </row>
    <row r="56" spans="2:19" ht="15" customHeight="1" thickBot="1" x14ac:dyDescent="0.35">
      <c r="B56" s="78" t="s">
        <v>4</v>
      </c>
      <c r="C56" s="79"/>
      <c r="D56" s="79"/>
      <c r="E56" s="79"/>
      <c r="F56" s="79"/>
      <c r="G56" s="80"/>
      <c r="H56" s="61"/>
      <c r="I56" s="64" t="s">
        <v>5</v>
      </c>
      <c r="J56" s="62"/>
      <c r="K56" s="78" t="s">
        <v>6</v>
      </c>
      <c r="L56" s="79"/>
      <c r="M56" s="79"/>
      <c r="N56" s="79"/>
      <c r="O56" s="79"/>
      <c r="P56" s="79"/>
      <c r="Q56" s="80"/>
    </row>
    <row r="57" spans="2:19" ht="14.4" customHeight="1" x14ac:dyDescent="0.3">
      <c r="B57" s="3"/>
      <c r="C57" s="92" t="s">
        <v>7</v>
      </c>
      <c r="D57" s="93"/>
      <c r="E57" s="98" t="s">
        <v>8</v>
      </c>
      <c r="F57" s="98" t="s">
        <v>9</v>
      </c>
      <c r="G57" s="4" t="s">
        <v>10</v>
      </c>
      <c r="H57" s="65" t="s">
        <v>147</v>
      </c>
      <c r="I57" s="72"/>
      <c r="J57" s="98" t="s">
        <v>12</v>
      </c>
      <c r="K57" s="98" t="s">
        <v>0</v>
      </c>
      <c r="L57" s="92" t="s">
        <v>13</v>
      </c>
      <c r="M57" s="93"/>
      <c r="N57" s="92" t="s">
        <v>14</v>
      </c>
      <c r="O57" s="93"/>
      <c r="P57" s="98" t="s">
        <v>15</v>
      </c>
      <c r="Q57" s="98" t="s">
        <v>16</v>
      </c>
    </row>
    <row r="58" spans="2:19" ht="15" thickBot="1" x14ac:dyDescent="0.35">
      <c r="B58" s="3" t="s">
        <v>0</v>
      </c>
      <c r="C58" s="94"/>
      <c r="D58" s="95"/>
      <c r="E58" s="99"/>
      <c r="F58" s="99"/>
      <c r="G58" s="4" t="s">
        <v>17</v>
      </c>
      <c r="H58" s="67" t="s">
        <v>148</v>
      </c>
      <c r="I58" s="73"/>
      <c r="J58" s="99"/>
      <c r="K58" s="99"/>
      <c r="L58" s="94"/>
      <c r="M58" s="95"/>
      <c r="N58" s="94"/>
      <c r="O58" s="95"/>
      <c r="P58" s="99"/>
      <c r="Q58" s="99"/>
    </row>
    <row r="59" spans="2:19" ht="15" thickBot="1" x14ac:dyDescent="0.35">
      <c r="B59" s="5"/>
      <c r="C59" s="94"/>
      <c r="D59" s="95"/>
      <c r="E59" s="99"/>
      <c r="F59" s="99"/>
      <c r="G59" s="6"/>
      <c r="H59" s="98" t="s">
        <v>18</v>
      </c>
      <c r="I59" s="7" t="s">
        <v>19</v>
      </c>
      <c r="J59" s="99"/>
      <c r="K59" s="99"/>
      <c r="L59" s="94"/>
      <c r="M59" s="95"/>
      <c r="N59" s="94"/>
      <c r="O59" s="95"/>
      <c r="P59" s="99"/>
      <c r="Q59" s="99"/>
    </row>
    <row r="60" spans="2:19" ht="93" thickBot="1" x14ac:dyDescent="0.35">
      <c r="B60" s="8"/>
      <c r="C60" s="96"/>
      <c r="D60" s="97"/>
      <c r="E60" s="100"/>
      <c r="F60" s="100"/>
      <c r="G60" s="10"/>
      <c r="H60" s="100"/>
      <c r="I60" s="9" t="s">
        <v>20</v>
      </c>
      <c r="J60" s="100"/>
      <c r="K60" s="100"/>
      <c r="L60" s="96"/>
      <c r="M60" s="97"/>
      <c r="N60" s="96"/>
      <c r="O60" s="97"/>
      <c r="P60" s="100"/>
      <c r="Q60" s="100"/>
    </row>
    <row r="61" spans="2:19" ht="38.1" customHeight="1" thickBot="1" x14ac:dyDescent="0.35">
      <c r="B61" s="134" t="s">
        <v>61</v>
      </c>
      <c r="C61" s="130" t="s">
        <v>62</v>
      </c>
      <c r="D61" s="131"/>
      <c r="E61" s="107">
        <v>45218</v>
      </c>
      <c r="F61" s="107">
        <v>47483</v>
      </c>
      <c r="G61" s="110" t="s">
        <v>63</v>
      </c>
      <c r="H61" s="137">
        <f>+ROUND((107782452),0)</f>
        <v>107782452</v>
      </c>
      <c r="I61" s="140"/>
      <c r="J61" s="110"/>
      <c r="K61" s="128" t="s">
        <v>64</v>
      </c>
      <c r="L61" s="130" t="s">
        <v>27</v>
      </c>
      <c r="M61" s="131"/>
      <c r="N61" s="126" t="s">
        <v>28</v>
      </c>
      <c r="O61" s="127"/>
      <c r="P61" s="22">
        <v>72</v>
      </c>
      <c r="Q61" s="17"/>
    </row>
    <row r="62" spans="2:19" ht="38.1" customHeight="1" thickBot="1" x14ac:dyDescent="0.35">
      <c r="B62" s="135"/>
      <c r="C62" s="123"/>
      <c r="D62" s="124"/>
      <c r="E62" s="108"/>
      <c r="F62" s="108"/>
      <c r="G62" s="111"/>
      <c r="H62" s="138"/>
      <c r="I62" s="141"/>
      <c r="J62" s="111"/>
      <c r="K62" s="129"/>
      <c r="L62" s="120" t="s">
        <v>65</v>
      </c>
      <c r="M62" s="121"/>
      <c r="N62" s="121"/>
      <c r="O62" s="121"/>
      <c r="P62" s="122"/>
      <c r="Q62" s="17"/>
    </row>
    <row r="63" spans="2:19" ht="38.1" customHeight="1" thickBot="1" x14ac:dyDescent="0.35">
      <c r="B63" s="135"/>
      <c r="C63" s="123"/>
      <c r="D63" s="124"/>
      <c r="E63" s="108"/>
      <c r="F63" s="108"/>
      <c r="G63" s="111"/>
      <c r="H63" s="138"/>
      <c r="I63" s="141"/>
      <c r="J63" s="111"/>
      <c r="K63" s="128" t="s">
        <v>66</v>
      </c>
      <c r="L63" s="116" t="s">
        <v>35</v>
      </c>
      <c r="M63" s="117"/>
      <c r="N63" s="132" t="s">
        <v>28</v>
      </c>
      <c r="O63" s="133"/>
      <c r="P63" s="13">
        <v>1</v>
      </c>
      <c r="Q63" s="17"/>
    </row>
    <row r="64" spans="2:19" ht="38.1" customHeight="1" thickBot="1" x14ac:dyDescent="0.35">
      <c r="B64" s="136"/>
      <c r="C64" s="123"/>
      <c r="D64" s="124"/>
      <c r="E64" s="108"/>
      <c r="F64" s="108"/>
      <c r="G64" s="112"/>
      <c r="H64" s="139"/>
      <c r="I64" s="142"/>
      <c r="J64" s="112"/>
      <c r="K64" s="129"/>
      <c r="L64" s="120" t="s">
        <v>36</v>
      </c>
      <c r="M64" s="121"/>
      <c r="N64" s="121"/>
      <c r="O64" s="121"/>
      <c r="P64" s="122"/>
      <c r="Q64" s="17"/>
    </row>
    <row r="65" spans="2:17" ht="15" thickBot="1" x14ac:dyDescent="0.35">
      <c r="B65" s="1" t="s">
        <v>0</v>
      </c>
      <c r="C65" s="81" t="s">
        <v>1</v>
      </c>
      <c r="D65" s="82"/>
      <c r="E65" s="82"/>
      <c r="F65" s="82"/>
      <c r="G65" s="83"/>
      <c r="H65" s="74"/>
      <c r="I65" s="56"/>
      <c r="J65" s="56"/>
      <c r="K65" s="57" t="s">
        <v>2</v>
      </c>
      <c r="L65" s="56"/>
      <c r="M65" s="56"/>
      <c r="N65" s="56"/>
      <c r="O65" s="56"/>
      <c r="P65" s="56"/>
      <c r="Q65" s="75"/>
    </row>
    <row r="66" spans="2:17" ht="29.85" customHeight="1" thickBot="1" x14ac:dyDescent="0.35">
      <c r="B66" s="2">
        <v>6</v>
      </c>
      <c r="C66" s="84" t="s">
        <v>67</v>
      </c>
      <c r="D66" s="85"/>
      <c r="E66" s="85"/>
      <c r="F66" s="85"/>
      <c r="G66" s="86"/>
      <c r="H66" s="58"/>
      <c r="I66" s="59"/>
      <c r="J66" s="59"/>
      <c r="K66" s="59"/>
      <c r="L66" s="59"/>
      <c r="M66" s="59"/>
      <c r="N66" s="59"/>
      <c r="O66" s="59"/>
      <c r="P66" s="59"/>
      <c r="Q66" s="60"/>
    </row>
    <row r="67" spans="2:17" ht="15" customHeight="1" thickBot="1" x14ac:dyDescent="0.35">
      <c r="B67" s="78" t="s">
        <v>4</v>
      </c>
      <c r="C67" s="79"/>
      <c r="D67" s="79"/>
      <c r="E67" s="79"/>
      <c r="F67" s="79"/>
      <c r="G67" s="80"/>
      <c r="H67" s="61"/>
      <c r="I67" s="64" t="s">
        <v>5</v>
      </c>
      <c r="J67" s="62"/>
      <c r="K67" s="78" t="s">
        <v>6</v>
      </c>
      <c r="L67" s="79"/>
      <c r="M67" s="79"/>
      <c r="N67" s="79"/>
      <c r="O67" s="79"/>
      <c r="P67" s="79"/>
      <c r="Q67" s="80"/>
    </row>
    <row r="68" spans="2:17" ht="14.4" customHeight="1" x14ac:dyDescent="0.3">
      <c r="B68" s="3"/>
      <c r="C68" s="92" t="s">
        <v>7</v>
      </c>
      <c r="D68" s="93"/>
      <c r="E68" s="98" t="s">
        <v>8</v>
      </c>
      <c r="F68" s="98" t="s">
        <v>9</v>
      </c>
      <c r="G68" s="4" t="s">
        <v>10</v>
      </c>
      <c r="H68" s="65" t="s">
        <v>143</v>
      </c>
      <c r="I68" s="72"/>
      <c r="J68" s="98" t="s">
        <v>12</v>
      </c>
      <c r="K68" s="98" t="s">
        <v>0</v>
      </c>
      <c r="L68" s="92" t="s">
        <v>13</v>
      </c>
      <c r="M68" s="93"/>
      <c r="N68" s="92" t="s">
        <v>14</v>
      </c>
      <c r="O68" s="93"/>
      <c r="P68" s="98" t="s">
        <v>15</v>
      </c>
      <c r="Q68" s="98" t="s">
        <v>16</v>
      </c>
    </row>
    <row r="69" spans="2:17" ht="15" thickBot="1" x14ac:dyDescent="0.35">
      <c r="B69" s="3" t="s">
        <v>0</v>
      </c>
      <c r="C69" s="94"/>
      <c r="D69" s="95"/>
      <c r="E69" s="99"/>
      <c r="F69" s="99"/>
      <c r="G69" s="4" t="s">
        <v>17</v>
      </c>
      <c r="H69" s="67" t="s">
        <v>144</v>
      </c>
      <c r="I69" s="73"/>
      <c r="J69" s="99"/>
      <c r="K69" s="99"/>
      <c r="L69" s="94"/>
      <c r="M69" s="95"/>
      <c r="N69" s="94"/>
      <c r="O69" s="95"/>
      <c r="P69" s="99"/>
      <c r="Q69" s="99"/>
    </row>
    <row r="70" spans="2:17" ht="15" thickBot="1" x14ac:dyDescent="0.35">
      <c r="B70" s="5"/>
      <c r="C70" s="94"/>
      <c r="D70" s="95"/>
      <c r="E70" s="99"/>
      <c r="F70" s="99"/>
      <c r="G70" s="6"/>
      <c r="H70" s="98" t="s">
        <v>18</v>
      </c>
      <c r="I70" s="7" t="s">
        <v>19</v>
      </c>
      <c r="J70" s="99"/>
      <c r="K70" s="99"/>
      <c r="L70" s="94"/>
      <c r="M70" s="95"/>
      <c r="N70" s="94"/>
      <c r="O70" s="95"/>
      <c r="P70" s="99"/>
      <c r="Q70" s="99"/>
    </row>
    <row r="71" spans="2:17" ht="93" thickBot="1" x14ac:dyDescent="0.35">
      <c r="B71" s="8"/>
      <c r="C71" s="96"/>
      <c r="D71" s="97"/>
      <c r="E71" s="100"/>
      <c r="F71" s="100"/>
      <c r="G71" s="10"/>
      <c r="H71" s="100"/>
      <c r="I71" s="9" t="s">
        <v>20</v>
      </c>
      <c r="J71" s="100"/>
      <c r="K71" s="100"/>
      <c r="L71" s="96"/>
      <c r="M71" s="97"/>
      <c r="N71" s="96"/>
      <c r="O71" s="97"/>
      <c r="P71" s="100"/>
      <c r="Q71" s="100"/>
    </row>
    <row r="72" spans="2:17" ht="38.1" customHeight="1" thickBot="1" x14ac:dyDescent="0.35">
      <c r="B72" s="143" t="s">
        <v>68</v>
      </c>
      <c r="C72" s="130" t="s">
        <v>69</v>
      </c>
      <c r="D72" s="131"/>
      <c r="E72" s="107">
        <v>44105</v>
      </c>
      <c r="F72" s="107">
        <v>46265</v>
      </c>
      <c r="G72" s="110" t="s">
        <v>70</v>
      </c>
      <c r="H72" s="137">
        <v>20000000</v>
      </c>
      <c r="I72" s="137">
        <v>416000</v>
      </c>
      <c r="J72" s="110" t="s">
        <v>71</v>
      </c>
      <c r="K72" s="23" t="s">
        <v>72</v>
      </c>
      <c r="L72" s="130" t="s">
        <v>42</v>
      </c>
      <c r="M72" s="131"/>
      <c r="N72" s="130" t="s">
        <v>28</v>
      </c>
      <c r="O72" s="131"/>
      <c r="P72" s="13">
        <v>32</v>
      </c>
      <c r="Q72" s="17"/>
    </row>
    <row r="73" spans="2:17" ht="88.5" customHeight="1" thickBot="1" x14ac:dyDescent="0.35">
      <c r="B73" s="144"/>
      <c r="C73" s="123"/>
      <c r="D73" s="124"/>
      <c r="E73" s="108"/>
      <c r="F73" s="108"/>
      <c r="G73" s="111"/>
      <c r="H73" s="138"/>
      <c r="I73" s="138"/>
      <c r="J73" s="111"/>
      <c r="K73" s="23"/>
      <c r="L73" s="120" t="s">
        <v>73</v>
      </c>
      <c r="M73" s="121"/>
      <c r="N73" s="121"/>
      <c r="O73" s="121"/>
      <c r="P73" s="122"/>
      <c r="Q73" s="17"/>
    </row>
    <row r="74" spans="2:17" ht="38.1" customHeight="1" thickBot="1" x14ac:dyDescent="0.35">
      <c r="B74" s="144"/>
      <c r="C74" s="123"/>
      <c r="D74" s="124"/>
      <c r="E74" s="108"/>
      <c r="F74" s="108"/>
      <c r="G74" s="111"/>
      <c r="H74" s="138"/>
      <c r="I74" s="138"/>
      <c r="J74" s="111"/>
      <c r="K74" s="23" t="s">
        <v>74</v>
      </c>
      <c r="L74" s="145" t="s">
        <v>35</v>
      </c>
      <c r="M74" s="146"/>
      <c r="N74" s="147" t="s">
        <v>28</v>
      </c>
      <c r="O74" s="148"/>
      <c r="P74" s="13">
        <v>1</v>
      </c>
      <c r="Q74" s="17"/>
    </row>
    <row r="75" spans="2:17" ht="38.1" customHeight="1" thickBot="1" x14ac:dyDescent="0.35">
      <c r="B75" s="144"/>
      <c r="C75" s="123"/>
      <c r="D75" s="124"/>
      <c r="E75" s="108"/>
      <c r="F75" s="108"/>
      <c r="G75" s="112"/>
      <c r="H75" s="139"/>
      <c r="I75" s="139"/>
      <c r="J75" s="112"/>
      <c r="K75" s="23"/>
      <c r="L75" s="120" t="s">
        <v>36</v>
      </c>
      <c r="M75" s="121"/>
      <c r="N75" s="121"/>
      <c r="O75" s="121"/>
      <c r="P75" s="122"/>
      <c r="Q75" s="17"/>
    </row>
    <row r="76" spans="2:17" ht="15" customHeight="1" thickBot="1" x14ac:dyDescent="0.35">
      <c r="B76" s="1" t="s">
        <v>0</v>
      </c>
      <c r="C76" s="81" t="s">
        <v>1</v>
      </c>
      <c r="D76" s="82"/>
      <c r="E76" s="82"/>
      <c r="F76" s="82"/>
      <c r="G76" s="83"/>
      <c r="H76" s="53"/>
      <c r="I76" s="54"/>
      <c r="J76" s="54"/>
      <c r="K76" s="57" t="s">
        <v>2</v>
      </c>
      <c r="L76" s="54"/>
      <c r="M76" s="54"/>
      <c r="N76" s="54"/>
      <c r="O76" s="54"/>
      <c r="P76" s="54"/>
      <c r="Q76" s="55"/>
    </row>
    <row r="77" spans="2:17" ht="29.85" customHeight="1" thickBot="1" x14ac:dyDescent="0.35">
      <c r="B77" s="2">
        <v>7</v>
      </c>
      <c r="C77" s="84" t="s">
        <v>75</v>
      </c>
      <c r="D77" s="85"/>
      <c r="E77" s="85"/>
      <c r="F77" s="85"/>
      <c r="G77" s="86"/>
      <c r="H77" s="58"/>
      <c r="I77" s="59"/>
      <c r="J77" s="59"/>
      <c r="K77" s="59"/>
      <c r="L77" s="59"/>
      <c r="M77" s="59"/>
      <c r="N77" s="59"/>
      <c r="O77" s="59"/>
      <c r="P77" s="59"/>
      <c r="Q77" s="60"/>
    </row>
    <row r="78" spans="2:17" ht="15" thickBot="1" x14ac:dyDescent="0.35">
      <c r="B78" s="78" t="s">
        <v>4</v>
      </c>
      <c r="C78" s="79"/>
      <c r="D78" s="79"/>
      <c r="E78" s="79"/>
      <c r="F78" s="79"/>
      <c r="G78" s="80"/>
      <c r="H78" s="76"/>
      <c r="I78" s="63" t="s">
        <v>5</v>
      </c>
      <c r="J78" s="77"/>
      <c r="K78" s="78" t="s">
        <v>6</v>
      </c>
      <c r="L78" s="79"/>
      <c r="M78" s="79"/>
      <c r="N78" s="79"/>
      <c r="O78" s="79"/>
      <c r="P78" s="79"/>
      <c r="Q78" s="80"/>
    </row>
    <row r="79" spans="2:17" ht="14.4" customHeight="1" x14ac:dyDescent="0.3">
      <c r="B79" s="3"/>
      <c r="C79" s="92" t="s">
        <v>7</v>
      </c>
      <c r="D79" s="93"/>
      <c r="E79" s="98" t="s">
        <v>8</v>
      </c>
      <c r="F79" s="98" t="s">
        <v>9</v>
      </c>
      <c r="G79" s="4" t="s">
        <v>10</v>
      </c>
      <c r="H79" s="65" t="s">
        <v>147</v>
      </c>
      <c r="I79" s="72"/>
      <c r="J79" s="98" t="s">
        <v>12</v>
      </c>
      <c r="K79" s="98" t="s">
        <v>0</v>
      </c>
      <c r="L79" s="92" t="s">
        <v>13</v>
      </c>
      <c r="M79" s="93"/>
      <c r="N79" s="92" t="s">
        <v>14</v>
      </c>
      <c r="O79" s="93"/>
      <c r="P79" s="98" t="s">
        <v>15</v>
      </c>
      <c r="Q79" s="98" t="s">
        <v>16</v>
      </c>
    </row>
    <row r="80" spans="2:17" ht="15" thickBot="1" x14ac:dyDescent="0.35">
      <c r="B80" s="3" t="s">
        <v>0</v>
      </c>
      <c r="C80" s="94"/>
      <c r="D80" s="95"/>
      <c r="E80" s="99"/>
      <c r="F80" s="99"/>
      <c r="G80" s="4" t="s">
        <v>17</v>
      </c>
      <c r="H80" s="67" t="s">
        <v>148</v>
      </c>
      <c r="I80" s="73"/>
      <c r="J80" s="99"/>
      <c r="K80" s="99"/>
      <c r="L80" s="94"/>
      <c r="M80" s="95"/>
      <c r="N80" s="94"/>
      <c r="O80" s="95"/>
      <c r="P80" s="99"/>
      <c r="Q80" s="99"/>
    </row>
    <row r="81" spans="2:17" ht="15" thickBot="1" x14ac:dyDescent="0.35">
      <c r="B81" s="5"/>
      <c r="C81" s="94"/>
      <c r="D81" s="95"/>
      <c r="E81" s="99"/>
      <c r="F81" s="99"/>
      <c r="G81" s="6"/>
      <c r="H81" s="98" t="s">
        <v>18</v>
      </c>
      <c r="I81" s="7" t="s">
        <v>19</v>
      </c>
      <c r="J81" s="99"/>
      <c r="K81" s="99"/>
      <c r="L81" s="94"/>
      <c r="M81" s="95"/>
      <c r="N81" s="94"/>
      <c r="O81" s="95"/>
      <c r="P81" s="99"/>
      <c r="Q81" s="99"/>
    </row>
    <row r="82" spans="2:17" ht="93" thickBot="1" x14ac:dyDescent="0.35">
      <c r="B82" s="8"/>
      <c r="C82" s="96"/>
      <c r="D82" s="97"/>
      <c r="E82" s="100"/>
      <c r="F82" s="100"/>
      <c r="G82" s="10"/>
      <c r="H82" s="100"/>
      <c r="I82" s="9" t="s">
        <v>20</v>
      </c>
      <c r="J82" s="100"/>
      <c r="K82" s="100"/>
      <c r="L82" s="96"/>
      <c r="M82" s="97"/>
      <c r="N82" s="96"/>
      <c r="O82" s="97"/>
      <c r="P82" s="100"/>
      <c r="Q82" s="100"/>
    </row>
    <row r="83" spans="2:17" ht="32.25" customHeight="1" thickBot="1" x14ac:dyDescent="0.35">
      <c r="B83" s="149" t="s">
        <v>76</v>
      </c>
      <c r="C83" s="152" t="s">
        <v>77</v>
      </c>
      <c r="D83" s="153"/>
      <c r="E83" s="107">
        <v>45218</v>
      </c>
      <c r="F83" s="107">
        <v>47483</v>
      </c>
      <c r="G83" s="110" t="s">
        <v>78</v>
      </c>
      <c r="H83" s="137">
        <f>+ROUND((37694117.6470588),0)</f>
        <v>37694118</v>
      </c>
      <c r="I83" s="25"/>
      <c r="J83" s="128" t="s">
        <v>25</v>
      </c>
      <c r="K83" s="158" t="s">
        <v>79</v>
      </c>
      <c r="L83" s="130" t="s">
        <v>27</v>
      </c>
      <c r="M83" s="131"/>
      <c r="N83" s="147" t="s">
        <v>28</v>
      </c>
      <c r="O83" s="148"/>
      <c r="P83" s="13">
        <v>55</v>
      </c>
      <c r="Q83" s="111" t="s">
        <v>80</v>
      </c>
    </row>
    <row r="84" spans="2:17" ht="27" customHeight="1" thickBot="1" x14ac:dyDescent="0.35">
      <c r="B84" s="150"/>
      <c r="C84" s="154"/>
      <c r="D84" s="155"/>
      <c r="E84" s="108"/>
      <c r="F84" s="108"/>
      <c r="G84" s="111"/>
      <c r="H84" s="138"/>
      <c r="I84" s="20"/>
      <c r="J84" s="160"/>
      <c r="K84" s="159"/>
      <c r="L84" s="120" t="s">
        <v>81</v>
      </c>
      <c r="M84" s="121"/>
      <c r="N84" s="121"/>
      <c r="O84" s="121"/>
      <c r="P84" s="122"/>
      <c r="Q84" s="111"/>
    </row>
    <row r="85" spans="2:17" ht="37.5" customHeight="1" thickBot="1" x14ac:dyDescent="0.35">
      <c r="B85" s="150"/>
      <c r="C85" s="154"/>
      <c r="D85" s="155"/>
      <c r="E85" s="108"/>
      <c r="F85" s="108"/>
      <c r="G85" s="111"/>
      <c r="H85" s="138"/>
      <c r="I85" s="20"/>
      <c r="J85" s="160"/>
      <c r="K85" s="158" t="s">
        <v>82</v>
      </c>
      <c r="L85" s="145" t="s">
        <v>31</v>
      </c>
      <c r="M85" s="146"/>
      <c r="N85" s="147" t="s">
        <v>32</v>
      </c>
      <c r="O85" s="148"/>
      <c r="P85" s="13">
        <v>36.666666666666664</v>
      </c>
      <c r="Q85" s="111"/>
    </row>
    <row r="86" spans="2:17" ht="15" customHeight="1" thickBot="1" x14ac:dyDescent="0.35">
      <c r="B86" s="150"/>
      <c r="C86" s="154"/>
      <c r="D86" s="155"/>
      <c r="E86" s="108"/>
      <c r="F86" s="108"/>
      <c r="G86" s="111"/>
      <c r="H86" s="138"/>
      <c r="I86" s="20"/>
      <c r="J86" s="160"/>
      <c r="K86" s="159"/>
      <c r="L86" s="120" t="s">
        <v>83</v>
      </c>
      <c r="M86" s="121"/>
      <c r="N86" s="121"/>
      <c r="O86" s="121"/>
      <c r="P86" s="122"/>
      <c r="Q86" s="111"/>
    </row>
    <row r="87" spans="2:17" ht="27" customHeight="1" thickBot="1" x14ac:dyDescent="0.35">
      <c r="B87" s="150"/>
      <c r="C87" s="154"/>
      <c r="D87" s="155"/>
      <c r="E87" s="108"/>
      <c r="F87" s="108"/>
      <c r="G87" s="111"/>
      <c r="H87" s="138"/>
      <c r="I87" s="20"/>
      <c r="J87" s="160"/>
      <c r="K87" s="158" t="s">
        <v>84</v>
      </c>
      <c r="L87" s="116" t="s">
        <v>35</v>
      </c>
      <c r="M87" s="117"/>
      <c r="N87" s="132" t="s">
        <v>28</v>
      </c>
      <c r="O87" s="133"/>
      <c r="P87" s="13">
        <v>1</v>
      </c>
      <c r="Q87" s="111"/>
    </row>
    <row r="88" spans="2:17" ht="24.6" customHeight="1" thickBot="1" x14ac:dyDescent="0.35">
      <c r="B88" s="151"/>
      <c r="C88" s="156"/>
      <c r="D88" s="157"/>
      <c r="E88" s="109"/>
      <c r="F88" s="109"/>
      <c r="G88" s="112"/>
      <c r="H88" s="139"/>
      <c r="I88" s="26"/>
      <c r="J88" s="129"/>
      <c r="K88" s="159"/>
      <c r="L88" s="120" t="s">
        <v>36</v>
      </c>
      <c r="M88" s="121"/>
      <c r="N88" s="121"/>
      <c r="O88" s="121"/>
      <c r="P88" s="122"/>
      <c r="Q88" s="111"/>
    </row>
    <row r="89" spans="2:17" ht="25.5" customHeight="1" thickBot="1" x14ac:dyDescent="0.35">
      <c r="B89" s="149" t="s">
        <v>85</v>
      </c>
      <c r="C89" s="152" t="s">
        <v>149</v>
      </c>
      <c r="D89" s="153"/>
      <c r="E89" s="107">
        <v>45218</v>
      </c>
      <c r="F89" s="107">
        <v>47483</v>
      </c>
      <c r="G89" s="110" t="s">
        <v>138</v>
      </c>
      <c r="H89" s="137">
        <v>53823530</v>
      </c>
      <c r="I89" s="25"/>
      <c r="J89" s="110" t="s">
        <v>25</v>
      </c>
      <c r="K89" s="158" t="s">
        <v>86</v>
      </c>
      <c r="L89" s="130" t="s">
        <v>27</v>
      </c>
      <c r="M89" s="131"/>
      <c r="N89" s="147" t="s">
        <v>28</v>
      </c>
      <c r="O89" s="148"/>
      <c r="P89" s="22">
        <v>43</v>
      </c>
      <c r="Q89" s="111"/>
    </row>
    <row r="90" spans="2:17" ht="43.2" customHeight="1" thickBot="1" x14ac:dyDescent="0.35">
      <c r="B90" s="150"/>
      <c r="C90" s="154"/>
      <c r="D90" s="155"/>
      <c r="E90" s="108"/>
      <c r="F90" s="108"/>
      <c r="G90" s="111"/>
      <c r="H90" s="138"/>
      <c r="I90" s="20"/>
      <c r="J90" s="111"/>
      <c r="K90" s="159"/>
      <c r="L90" s="120" t="s">
        <v>140</v>
      </c>
      <c r="M90" s="121"/>
      <c r="N90" s="121"/>
      <c r="O90" s="121"/>
      <c r="P90" s="122"/>
      <c r="Q90" s="111"/>
    </row>
    <row r="91" spans="2:17" ht="33" customHeight="1" thickBot="1" x14ac:dyDescent="0.35">
      <c r="B91" s="150"/>
      <c r="C91" s="154"/>
      <c r="D91" s="155"/>
      <c r="E91" s="108"/>
      <c r="F91" s="108"/>
      <c r="G91" s="111"/>
      <c r="H91" s="138"/>
      <c r="I91" s="20"/>
      <c r="J91" s="111"/>
      <c r="K91" s="158" t="s">
        <v>87</v>
      </c>
      <c r="L91" s="123" t="s">
        <v>88</v>
      </c>
      <c r="M91" s="124"/>
      <c r="N91" s="126" t="s">
        <v>32</v>
      </c>
      <c r="O91" s="127"/>
      <c r="P91" s="13">
        <v>28.666666666666668</v>
      </c>
      <c r="Q91" s="111"/>
    </row>
    <row r="92" spans="2:17" ht="15" thickBot="1" x14ac:dyDescent="0.35">
      <c r="B92" s="150"/>
      <c r="C92" s="154"/>
      <c r="D92" s="155"/>
      <c r="E92" s="108"/>
      <c r="F92" s="108"/>
      <c r="G92" s="111"/>
      <c r="H92" s="138"/>
      <c r="I92" s="20"/>
      <c r="J92" s="111"/>
      <c r="K92" s="159"/>
      <c r="L92" s="120" t="s">
        <v>83</v>
      </c>
      <c r="M92" s="121"/>
      <c r="N92" s="121"/>
      <c r="O92" s="121"/>
      <c r="P92" s="122"/>
      <c r="Q92" s="111"/>
    </row>
    <row r="93" spans="2:17" ht="22.5" customHeight="1" thickBot="1" x14ac:dyDescent="0.35">
      <c r="B93" s="150"/>
      <c r="C93" s="154"/>
      <c r="D93" s="155"/>
      <c r="E93" s="108"/>
      <c r="F93" s="108"/>
      <c r="G93" s="111"/>
      <c r="H93" s="138"/>
      <c r="I93" s="20"/>
      <c r="J93" s="111"/>
      <c r="K93" s="158" t="s">
        <v>89</v>
      </c>
      <c r="L93" s="116" t="s">
        <v>35</v>
      </c>
      <c r="M93" s="117"/>
      <c r="N93" s="132" t="s">
        <v>28</v>
      </c>
      <c r="O93" s="133"/>
      <c r="P93" s="13">
        <v>1</v>
      </c>
      <c r="Q93" s="111"/>
    </row>
    <row r="94" spans="2:17" ht="27.6" customHeight="1" thickBot="1" x14ac:dyDescent="0.35">
      <c r="B94" s="151"/>
      <c r="C94" s="156"/>
      <c r="D94" s="157"/>
      <c r="E94" s="109"/>
      <c r="F94" s="109"/>
      <c r="G94" s="112"/>
      <c r="H94" s="139"/>
      <c r="I94" s="26"/>
      <c r="J94" s="112"/>
      <c r="K94" s="159"/>
      <c r="L94" s="120" t="s">
        <v>36</v>
      </c>
      <c r="M94" s="121"/>
      <c r="N94" s="121"/>
      <c r="O94" s="121"/>
      <c r="P94" s="122"/>
      <c r="Q94" s="111"/>
    </row>
    <row r="95" spans="2:17" ht="26.25" customHeight="1" thickBot="1" x14ac:dyDescent="0.35">
      <c r="B95" s="24"/>
      <c r="C95" s="163" t="s">
        <v>90</v>
      </c>
      <c r="D95" s="164"/>
      <c r="E95" s="107">
        <v>45218</v>
      </c>
      <c r="F95" s="107">
        <v>47483</v>
      </c>
      <c r="G95" s="110" t="s">
        <v>91</v>
      </c>
      <c r="H95" s="137">
        <f>+ROUND((52941176.4705882),0)</f>
        <v>52941176</v>
      </c>
      <c r="I95" s="25"/>
      <c r="J95" s="110" t="s">
        <v>25</v>
      </c>
      <c r="K95" s="158" t="s">
        <v>92</v>
      </c>
      <c r="L95" s="130" t="s">
        <v>27</v>
      </c>
      <c r="M95" s="131"/>
      <c r="N95" s="126" t="s">
        <v>28</v>
      </c>
      <c r="O95" s="127"/>
      <c r="P95" s="22">
        <v>60</v>
      </c>
      <c r="Q95" s="111"/>
    </row>
    <row r="96" spans="2:17" ht="36.6" customHeight="1" thickBot="1" x14ac:dyDescent="0.35">
      <c r="B96" s="161" t="s">
        <v>93</v>
      </c>
      <c r="C96" s="165"/>
      <c r="D96" s="166"/>
      <c r="E96" s="108"/>
      <c r="F96" s="108"/>
      <c r="G96" s="111"/>
      <c r="H96" s="138"/>
      <c r="I96" s="20"/>
      <c r="J96" s="111"/>
      <c r="K96" s="159"/>
      <c r="L96" s="120" t="s">
        <v>94</v>
      </c>
      <c r="M96" s="121"/>
      <c r="N96" s="121"/>
      <c r="O96" s="121"/>
      <c r="P96" s="122"/>
      <c r="Q96" s="111"/>
    </row>
    <row r="97" spans="2:21" ht="27.75" customHeight="1" thickBot="1" x14ac:dyDescent="0.35">
      <c r="B97" s="161"/>
      <c r="C97" s="165"/>
      <c r="D97" s="166"/>
      <c r="E97" s="108"/>
      <c r="F97" s="108"/>
      <c r="G97" s="111"/>
      <c r="H97" s="138"/>
      <c r="I97" s="20"/>
      <c r="J97" s="111"/>
      <c r="K97" s="158" t="s">
        <v>95</v>
      </c>
      <c r="L97" s="123" t="s">
        <v>88</v>
      </c>
      <c r="M97" s="124"/>
      <c r="N97" s="126" t="s">
        <v>32</v>
      </c>
      <c r="O97" s="127"/>
      <c r="P97" s="13">
        <v>40</v>
      </c>
      <c r="Q97" s="111"/>
    </row>
    <row r="98" spans="2:21" ht="23.85" customHeight="1" thickBot="1" x14ac:dyDescent="0.35">
      <c r="B98" s="161"/>
      <c r="C98" s="165"/>
      <c r="D98" s="166"/>
      <c r="E98" s="108"/>
      <c r="F98" s="108"/>
      <c r="G98" s="111"/>
      <c r="H98" s="138"/>
      <c r="I98" s="20"/>
      <c r="J98" s="111"/>
      <c r="K98" s="159"/>
      <c r="L98" s="120" t="s">
        <v>83</v>
      </c>
      <c r="M98" s="121"/>
      <c r="N98" s="121"/>
      <c r="O98" s="121"/>
      <c r="P98" s="122"/>
      <c r="Q98" s="111"/>
    </row>
    <row r="99" spans="2:21" ht="22.35" customHeight="1" thickBot="1" x14ac:dyDescent="0.35">
      <c r="B99" s="161"/>
      <c r="C99" s="165"/>
      <c r="D99" s="166"/>
      <c r="E99" s="108"/>
      <c r="F99" s="108"/>
      <c r="G99" s="111"/>
      <c r="H99" s="138"/>
      <c r="I99" s="20"/>
      <c r="J99" s="111"/>
      <c r="K99" s="158" t="s">
        <v>96</v>
      </c>
      <c r="L99" s="116" t="s">
        <v>35</v>
      </c>
      <c r="M99" s="117"/>
      <c r="N99" s="132" t="s">
        <v>28</v>
      </c>
      <c r="O99" s="133"/>
      <c r="P99" s="13">
        <v>1</v>
      </c>
      <c r="Q99" s="111"/>
    </row>
    <row r="100" spans="2:21" ht="33" customHeight="1" thickBot="1" x14ac:dyDescent="0.35">
      <c r="B100" s="162"/>
      <c r="C100" s="167"/>
      <c r="D100" s="168"/>
      <c r="E100" s="109"/>
      <c r="F100" s="109"/>
      <c r="G100" s="112"/>
      <c r="H100" s="139"/>
      <c r="I100" s="20"/>
      <c r="J100" s="112"/>
      <c r="K100" s="159"/>
      <c r="L100" s="120" t="s">
        <v>36</v>
      </c>
      <c r="M100" s="121"/>
      <c r="N100" s="121"/>
      <c r="O100" s="121"/>
      <c r="P100" s="122"/>
      <c r="Q100" s="111"/>
    </row>
    <row r="101" spans="2:21" ht="36" customHeight="1" thickBot="1" x14ac:dyDescent="0.35">
      <c r="B101" s="134" t="s">
        <v>97</v>
      </c>
      <c r="C101" s="110" t="s">
        <v>98</v>
      </c>
      <c r="D101" s="110"/>
      <c r="E101" s="107">
        <v>45218</v>
      </c>
      <c r="F101" s="107">
        <v>47483</v>
      </c>
      <c r="G101" s="110" t="s">
        <v>99</v>
      </c>
      <c r="H101" s="195">
        <v>106000000</v>
      </c>
      <c r="I101" s="140"/>
      <c r="J101" s="131" t="s">
        <v>100</v>
      </c>
      <c r="K101" s="158" t="s">
        <v>101</v>
      </c>
      <c r="L101" s="130" t="s">
        <v>27</v>
      </c>
      <c r="M101" s="131"/>
      <c r="N101" s="126" t="s">
        <v>28</v>
      </c>
      <c r="O101" s="127"/>
      <c r="P101" s="22">
        <v>80</v>
      </c>
      <c r="Q101" s="111"/>
    </row>
    <row r="102" spans="2:21" ht="52.35" customHeight="1" thickBot="1" x14ac:dyDescent="0.35">
      <c r="B102" s="135"/>
      <c r="C102" s="111"/>
      <c r="D102" s="111"/>
      <c r="E102" s="108"/>
      <c r="F102" s="108"/>
      <c r="G102" s="111"/>
      <c r="H102" s="196"/>
      <c r="I102" s="141"/>
      <c r="J102" s="124"/>
      <c r="K102" s="159"/>
      <c r="L102" s="120" t="s">
        <v>65</v>
      </c>
      <c r="M102" s="121"/>
      <c r="N102" s="121"/>
      <c r="O102" s="121"/>
      <c r="P102" s="122"/>
      <c r="Q102" s="111"/>
    </row>
    <row r="103" spans="2:21" ht="31.5" customHeight="1" thickBot="1" x14ac:dyDescent="0.35">
      <c r="B103" s="135"/>
      <c r="C103" s="111"/>
      <c r="D103" s="111"/>
      <c r="E103" s="108"/>
      <c r="F103" s="108"/>
      <c r="G103" s="111"/>
      <c r="H103" s="196"/>
      <c r="I103" s="141"/>
      <c r="J103" s="124"/>
      <c r="K103" s="158" t="s">
        <v>102</v>
      </c>
      <c r="L103" s="123" t="s">
        <v>88</v>
      </c>
      <c r="M103" s="124"/>
      <c r="N103" s="126" t="s">
        <v>32</v>
      </c>
      <c r="O103" s="127"/>
      <c r="P103" s="13">
        <v>53.333333333333336</v>
      </c>
      <c r="Q103" s="111"/>
    </row>
    <row r="104" spans="2:21" ht="25.5" customHeight="1" thickBot="1" x14ac:dyDescent="0.35">
      <c r="B104" s="135"/>
      <c r="C104" s="111"/>
      <c r="D104" s="111"/>
      <c r="E104" s="108"/>
      <c r="F104" s="108"/>
      <c r="G104" s="111"/>
      <c r="H104" s="196"/>
      <c r="I104" s="141"/>
      <c r="J104" s="124"/>
      <c r="K104" s="159"/>
      <c r="L104" s="120" t="s">
        <v>83</v>
      </c>
      <c r="M104" s="121"/>
      <c r="N104" s="121"/>
      <c r="O104" s="121"/>
      <c r="P104" s="122"/>
      <c r="Q104" s="111"/>
    </row>
    <row r="105" spans="2:21" ht="30.6" customHeight="1" thickBot="1" x14ac:dyDescent="0.35">
      <c r="B105" s="135"/>
      <c r="C105" s="111"/>
      <c r="D105" s="111"/>
      <c r="E105" s="108"/>
      <c r="F105" s="108"/>
      <c r="G105" s="111"/>
      <c r="H105" s="196"/>
      <c r="I105" s="141"/>
      <c r="J105" s="124"/>
      <c r="K105" s="158" t="s">
        <v>103</v>
      </c>
      <c r="L105" s="116" t="s">
        <v>35</v>
      </c>
      <c r="M105" s="117"/>
      <c r="N105" s="132" t="s">
        <v>28</v>
      </c>
      <c r="O105" s="133"/>
      <c r="P105" s="13">
        <v>1</v>
      </c>
      <c r="Q105" s="111"/>
    </row>
    <row r="106" spans="2:21" ht="38.1" customHeight="1" thickBot="1" x14ac:dyDescent="0.35">
      <c r="B106" s="135"/>
      <c r="C106" s="111"/>
      <c r="D106" s="111"/>
      <c r="E106" s="109"/>
      <c r="F106" s="109"/>
      <c r="G106" s="112"/>
      <c r="H106" s="197"/>
      <c r="I106" s="142"/>
      <c r="J106" s="117"/>
      <c r="K106" s="159"/>
      <c r="L106" s="120" t="s">
        <v>36</v>
      </c>
      <c r="M106" s="121"/>
      <c r="N106" s="121"/>
      <c r="O106" s="121"/>
      <c r="P106" s="122"/>
      <c r="Q106" s="112"/>
    </row>
    <row r="107" spans="2:21" ht="44.25" customHeight="1" thickBot="1" x14ac:dyDescent="0.35">
      <c r="B107" s="169" t="s">
        <v>104</v>
      </c>
      <c r="C107" s="169"/>
      <c r="D107" s="169"/>
      <c r="E107" s="169"/>
      <c r="F107" s="169"/>
      <c r="G107" s="27"/>
      <c r="H107" s="28">
        <v>445064240.21176469</v>
      </c>
      <c r="I107" s="28" t="s">
        <v>141</v>
      </c>
      <c r="J107" s="29"/>
      <c r="K107" s="30"/>
      <c r="L107" s="31"/>
      <c r="M107" s="170"/>
      <c r="N107" s="171"/>
      <c r="O107" s="170"/>
      <c r="P107" s="171"/>
      <c r="Q107" s="32"/>
    </row>
    <row r="108" spans="2:21" x14ac:dyDescent="0.3">
      <c r="B108" s="33" t="s">
        <v>142</v>
      </c>
      <c r="H108" s="50"/>
    </row>
    <row r="109" spans="2:21" ht="15" thickBot="1" x14ac:dyDescent="0.35"/>
    <row r="110" spans="2:21" ht="15.75" customHeight="1" thickBot="1" x14ac:dyDescent="0.35">
      <c r="B110" s="172" t="s">
        <v>105</v>
      </c>
      <c r="C110" s="175" t="s">
        <v>106</v>
      </c>
      <c r="D110" s="176"/>
      <c r="E110" s="176"/>
      <c r="F110" s="176"/>
      <c r="G110" s="176"/>
      <c r="H110" s="177"/>
      <c r="I110" s="184" t="s">
        <v>107</v>
      </c>
      <c r="J110" s="185"/>
      <c r="K110" s="185"/>
      <c r="L110" s="185"/>
      <c r="M110" s="185"/>
      <c r="N110" s="185"/>
      <c r="O110" s="185"/>
      <c r="P110" s="185"/>
      <c r="Q110" s="185"/>
      <c r="R110" s="185"/>
      <c r="S110" s="185"/>
      <c r="T110" s="186"/>
      <c r="U110" s="198" t="s">
        <v>108</v>
      </c>
    </row>
    <row r="111" spans="2:21" ht="15" customHeight="1" x14ac:dyDescent="0.3">
      <c r="B111" s="173"/>
      <c r="C111" s="178"/>
      <c r="D111" s="179"/>
      <c r="E111" s="179"/>
      <c r="F111" s="179"/>
      <c r="G111" s="179"/>
      <c r="H111" s="180"/>
      <c r="I111" s="175" t="s">
        <v>109</v>
      </c>
      <c r="J111" s="176"/>
      <c r="K111" s="176"/>
      <c r="L111" s="176"/>
      <c r="M111" s="177"/>
      <c r="N111" s="175" t="s">
        <v>110</v>
      </c>
      <c r="O111" s="176"/>
      <c r="P111" s="176"/>
      <c r="Q111" s="176"/>
      <c r="R111" s="176"/>
      <c r="S111" s="176"/>
      <c r="T111" s="177"/>
      <c r="U111" s="199"/>
    </row>
    <row r="112" spans="2:21" x14ac:dyDescent="0.3">
      <c r="B112" s="173"/>
      <c r="C112" s="178"/>
      <c r="D112" s="179"/>
      <c r="E112" s="179"/>
      <c r="F112" s="179"/>
      <c r="G112" s="179"/>
      <c r="H112" s="180"/>
      <c r="I112" s="178"/>
      <c r="J112" s="179"/>
      <c r="K112" s="179"/>
      <c r="L112" s="179"/>
      <c r="M112" s="180"/>
      <c r="N112" s="178"/>
      <c r="O112" s="179"/>
      <c r="P112" s="179"/>
      <c r="Q112" s="179"/>
      <c r="R112" s="179"/>
      <c r="S112" s="179"/>
      <c r="T112" s="180"/>
      <c r="U112" s="199"/>
    </row>
    <row r="113" spans="2:21" ht="15" thickBot="1" x14ac:dyDescent="0.35">
      <c r="B113" s="173"/>
      <c r="C113" s="178"/>
      <c r="D113" s="179"/>
      <c r="E113" s="179"/>
      <c r="F113" s="179"/>
      <c r="G113" s="179"/>
      <c r="H113" s="180"/>
      <c r="I113" s="181"/>
      <c r="J113" s="182"/>
      <c r="K113" s="182"/>
      <c r="L113" s="182"/>
      <c r="M113" s="183"/>
      <c r="N113" s="181"/>
      <c r="O113" s="182"/>
      <c r="P113" s="182"/>
      <c r="Q113" s="182"/>
      <c r="R113" s="182"/>
      <c r="S113" s="182"/>
      <c r="T113" s="183"/>
      <c r="U113" s="199"/>
    </row>
    <row r="114" spans="2:21" ht="36.75" customHeight="1" thickBot="1" x14ac:dyDescent="0.35">
      <c r="B114" s="173"/>
      <c r="C114" s="181"/>
      <c r="D114" s="182"/>
      <c r="E114" s="182"/>
      <c r="F114" s="182"/>
      <c r="G114" s="182"/>
      <c r="H114" s="183"/>
      <c r="I114" s="201" t="s">
        <v>111</v>
      </c>
      <c r="J114" s="202"/>
      <c r="K114" s="203"/>
      <c r="L114" s="201" t="s">
        <v>112</v>
      </c>
      <c r="M114" s="203"/>
      <c r="N114" s="201" t="s">
        <v>113</v>
      </c>
      <c r="O114" s="202"/>
      <c r="P114" s="202"/>
      <c r="Q114" s="203"/>
      <c r="R114" s="201" t="s">
        <v>114</v>
      </c>
      <c r="S114" s="202"/>
      <c r="T114" s="203"/>
      <c r="U114" s="200"/>
    </row>
    <row r="115" spans="2:21" ht="123.75" customHeight="1" x14ac:dyDescent="0.3">
      <c r="B115" s="173"/>
      <c r="C115" s="187" t="s">
        <v>115</v>
      </c>
      <c r="D115" s="187" t="s">
        <v>116</v>
      </c>
      <c r="E115" s="189" t="s">
        <v>117</v>
      </c>
      <c r="F115" s="189" t="s">
        <v>118</v>
      </c>
      <c r="G115" s="189" t="s">
        <v>119</v>
      </c>
      <c r="H115" s="191" t="s">
        <v>120</v>
      </c>
      <c r="I115" s="187" t="s">
        <v>121</v>
      </c>
      <c r="J115" s="189" t="s">
        <v>122</v>
      </c>
      <c r="K115" s="189" t="s">
        <v>123</v>
      </c>
      <c r="L115" s="187" t="s">
        <v>124</v>
      </c>
      <c r="M115" s="189" t="s">
        <v>125</v>
      </c>
      <c r="N115" s="189" t="s">
        <v>126</v>
      </c>
      <c r="O115" s="189" t="s">
        <v>127</v>
      </c>
      <c r="P115" s="204" t="s">
        <v>128</v>
      </c>
      <c r="Q115" s="205"/>
      <c r="R115" s="187" t="s">
        <v>129</v>
      </c>
      <c r="S115" s="204" t="s">
        <v>130</v>
      </c>
      <c r="T115" s="205"/>
      <c r="U115" s="208"/>
    </row>
    <row r="116" spans="2:21" ht="79.5" customHeight="1" thickBot="1" x14ac:dyDescent="0.35">
      <c r="B116" s="174"/>
      <c r="C116" s="188"/>
      <c r="D116" s="188"/>
      <c r="E116" s="190"/>
      <c r="F116" s="190"/>
      <c r="G116" s="190"/>
      <c r="H116" s="192"/>
      <c r="I116" s="188"/>
      <c r="J116" s="190"/>
      <c r="K116" s="190"/>
      <c r="L116" s="188"/>
      <c r="M116" s="190"/>
      <c r="N116" s="190"/>
      <c r="O116" s="190"/>
      <c r="P116" s="206"/>
      <c r="Q116" s="207"/>
      <c r="R116" s="188"/>
      <c r="S116" s="206"/>
      <c r="T116" s="207"/>
      <c r="U116" s="209"/>
    </row>
    <row r="117" spans="2:21" ht="117.75" customHeight="1" x14ac:dyDescent="0.3">
      <c r="B117" s="34" t="s">
        <v>131</v>
      </c>
      <c r="C117" s="35">
        <v>23799519.979999997</v>
      </c>
      <c r="D117" s="36" t="s">
        <v>24</v>
      </c>
      <c r="E117" s="36" t="s">
        <v>24</v>
      </c>
      <c r="F117" s="36" t="s">
        <v>24</v>
      </c>
      <c r="G117" s="36" t="s">
        <v>24</v>
      </c>
      <c r="H117" s="36" t="s">
        <v>24</v>
      </c>
      <c r="I117" s="36" t="s">
        <v>24</v>
      </c>
      <c r="J117" s="36"/>
      <c r="K117" s="35">
        <v>2541835.628823529</v>
      </c>
      <c r="L117" s="36" t="s">
        <v>24</v>
      </c>
      <c r="M117" s="35">
        <v>1658079.6617647058</v>
      </c>
      <c r="N117" s="37" t="s">
        <v>24</v>
      </c>
      <c r="O117" s="36" t="s">
        <v>24</v>
      </c>
      <c r="P117" s="193" t="s">
        <v>24</v>
      </c>
      <c r="Q117" s="193"/>
      <c r="R117" s="36" t="s">
        <v>24</v>
      </c>
      <c r="S117" s="193" t="s">
        <v>24</v>
      </c>
      <c r="T117" s="194"/>
      <c r="U117" s="113">
        <v>445480240.21176469</v>
      </c>
    </row>
    <row r="118" spans="2:21" ht="48" x14ac:dyDescent="0.3">
      <c r="B118" s="34" t="s">
        <v>132</v>
      </c>
      <c r="C118" s="35">
        <v>32039999.999999996</v>
      </c>
      <c r="D118" s="36"/>
      <c r="E118" s="37"/>
      <c r="F118" s="36"/>
      <c r="G118" s="36"/>
      <c r="H118" s="36"/>
      <c r="I118" s="36"/>
      <c r="J118" s="36"/>
      <c r="K118" s="35">
        <v>5654117.6470588231</v>
      </c>
      <c r="L118" s="36"/>
      <c r="M118" s="36"/>
      <c r="N118" s="36"/>
      <c r="O118" s="36"/>
      <c r="P118" s="193"/>
      <c r="Q118" s="193"/>
      <c r="R118" s="36"/>
      <c r="S118" s="193"/>
      <c r="T118" s="194"/>
      <c r="U118" s="114"/>
    </row>
    <row r="119" spans="2:21" ht="60" x14ac:dyDescent="0.3">
      <c r="B119" s="34" t="s">
        <v>133</v>
      </c>
      <c r="C119" s="35">
        <v>45750000</v>
      </c>
      <c r="D119" s="36"/>
      <c r="E119" s="36"/>
      <c r="F119" s="36"/>
      <c r="G119" s="36"/>
      <c r="H119" s="36"/>
      <c r="I119" s="36"/>
      <c r="J119" s="36"/>
      <c r="K119" s="35">
        <v>8073529.4117647056</v>
      </c>
      <c r="L119" s="36"/>
      <c r="M119" s="36"/>
      <c r="N119" s="36"/>
      <c r="O119" s="36"/>
      <c r="P119" s="233"/>
      <c r="Q119" s="233"/>
      <c r="R119" s="36"/>
      <c r="S119" s="193"/>
      <c r="T119" s="194"/>
      <c r="U119" s="114"/>
    </row>
    <row r="120" spans="2:21" ht="48" x14ac:dyDescent="0.3">
      <c r="B120" s="34" t="s">
        <v>134</v>
      </c>
      <c r="C120" s="35">
        <v>45000000</v>
      </c>
      <c r="D120" s="36"/>
      <c r="E120" s="36"/>
      <c r="F120" s="36"/>
      <c r="G120" s="36"/>
      <c r="H120" s="36"/>
      <c r="I120" s="36"/>
      <c r="J120" s="34"/>
      <c r="K120" s="35">
        <v>7941176.4705882352</v>
      </c>
      <c r="L120" s="34"/>
      <c r="M120" s="36"/>
      <c r="N120" s="36"/>
      <c r="O120" s="36"/>
      <c r="P120" s="234"/>
      <c r="Q120" s="234"/>
      <c r="R120" s="36"/>
      <c r="S120" s="193"/>
      <c r="T120" s="194"/>
      <c r="U120" s="114"/>
    </row>
    <row r="121" spans="2:21" ht="48" x14ac:dyDescent="0.3">
      <c r="B121" s="34" t="s">
        <v>135</v>
      </c>
      <c r="C121" s="35">
        <v>53000000</v>
      </c>
      <c r="D121" s="36"/>
      <c r="E121" s="36"/>
      <c r="F121" s="36"/>
      <c r="G121" s="36"/>
      <c r="H121" s="34"/>
      <c r="I121" s="34"/>
      <c r="J121" s="34"/>
      <c r="K121" s="35">
        <v>53000000</v>
      </c>
      <c r="L121" s="34"/>
      <c r="M121" s="36"/>
      <c r="N121" s="36"/>
      <c r="O121" s="36"/>
      <c r="P121" s="234"/>
      <c r="Q121" s="234"/>
      <c r="R121" s="36"/>
      <c r="S121" s="193"/>
      <c r="T121" s="194"/>
      <c r="U121" s="114"/>
    </row>
    <row r="122" spans="2:21" ht="48" x14ac:dyDescent="0.3">
      <c r="B122" s="34" t="s">
        <v>136</v>
      </c>
      <c r="C122" s="35">
        <v>33000000</v>
      </c>
      <c r="D122" s="36"/>
      <c r="E122" s="36"/>
      <c r="F122" s="36"/>
      <c r="G122" s="36"/>
      <c r="H122" s="38"/>
      <c r="I122" s="39"/>
      <c r="J122" s="39"/>
      <c r="K122" s="34"/>
      <c r="L122" s="34"/>
      <c r="M122" s="35">
        <v>5823529.4117647056</v>
      </c>
      <c r="N122" s="36"/>
      <c r="O122" s="36"/>
      <c r="P122" s="234"/>
      <c r="Q122" s="234"/>
      <c r="R122" s="36"/>
      <c r="S122" s="193"/>
      <c r="T122" s="194"/>
      <c r="U122" s="114"/>
    </row>
    <row r="123" spans="2:21" ht="36" x14ac:dyDescent="0.3">
      <c r="B123" s="34" t="s">
        <v>62</v>
      </c>
      <c r="C123" s="40">
        <v>53891226</v>
      </c>
      <c r="D123" s="41"/>
      <c r="E123" s="41"/>
      <c r="F123" s="41"/>
      <c r="G123" s="41"/>
      <c r="H123" s="42"/>
      <c r="I123" s="42"/>
      <c r="J123" s="42"/>
      <c r="K123" s="43">
        <v>53891226</v>
      </c>
      <c r="L123" s="44"/>
      <c r="M123" s="45"/>
      <c r="N123" s="46"/>
      <c r="O123" s="46"/>
      <c r="P123" s="249"/>
      <c r="Q123" s="249"/>
      <c r="R123" s="41"/>
      <c r="S123" s="250"/>
      <c r="T123" s="251"/>
      <c r="U123" s="114"/>
    </row>
    <row r="124" spans="2:21" ht="24.6" thickBot="1" x14ac:dyDescent="0.35">
      <c r="B124" s="47" t="s">
        <v>69</v>
      </c>
      <c r="C124" s="48"/>
      <c r="D124" s="35">
        <v>20000000</v>
      </c>
      <c r="E124" s="48"/>
      <c r="F124" s="48"/>
      <c r="G124" s="48"/>
      <c r="H124" s="35">
        <v>416000</v>
      </c>
      <c r="I124" s="48"/>
      <c r="J124" s="48"/>
      <c r="K124" s="48"/>
      <c r="L124" s="48"/>
      <c r="M124" s="48"/>
      <c r="N124" s="48"/>
      <c r="O124" s="252"/>
      <c r="P124" s="252"/>
      <c r="Q124" s="48"/>
      <c r="R124" s="48"/>
      <c r="S124" s="48"/>
      <c r="T124" s="49"/>
      <c r="U124" s="115"/>
    </row>
    <row r="125" spans="2:21" ht="15" customHeight="1" x14ac:dyDescent="0.3">
      <c r="B125" s="210"/>
      <c r="C125" s="213">
        <v>306896745.98000002</v>
      </c>
      <c r="D125" s="214"/>
      <c r="E125" s="214"/>
      <c r="F125" s="214"/>
      <c r="G125" s="214"/>
      <c r="H125" s="215"/>
      <c r="I125" s="220">
        <v>131101885.1582353</v>
      </c>
      <c r="J125" s="221"/>
      <c r="K125" s="222"/>
      <c r="L125" s="220">
        <v>7481609.0735294111</v>
      </c>
      <c r="M125" s="222"/>
      <c r="N125" s="227" t="s">
        <v>24</v>
      </c>
      <c r="O125" s="228"/>
      <c r="P125" s="228"/>
      <c r="Q125" s="229"/>
      <c r="R125" s="235" t="s">
        <v>24</v>
      </c>
      <c r="S125" s="236"/>
      <c r="T125" s="223"/>
      <c r="U125" s="222"/>
    </row>
    <row r="126" spans="2:21" x14ac:dyDescent="0.3">
      <c r="B126" s="211"/>
      <c r="C126" s="216"/>
      <c r="D126" s="214"/>
      <c r="E126" s="214"/>
      <c r="F126" s="214"/>
      <c r="G126" s="214"/>
      <c r="H126" s="215"/>
      <c r="I126" s="223"/>
      <c r="J126" s="221"/>
      <c r="K126" s="222"/>
      <c r="L126" s="223"/>
      <c r="M126" s="222"/>
      <c r="N126" s="227"/>
      <c r="O126" s="228"/>
      <c r="P126" s="228"/>
      <c r="Q126" s="229"/>
      <c r="R126" s="235"/>
      <c r="S126" s="236"/>
      <c r="T126" s="223"/>
      <c r="U126" s="222"/>
    </row>
    <row r="127" spans="2:21" ht="15" thickBot="1" x14ac:dyDescent="0.35">
      <c r="B127" s="211"/>
      <c r="C127" s="216"/>
      <c r="D127" s="214"/>
      <c r="E127" s="214"/>
      <c r="F127" s="214"/>
      <c r="G127" s="214"/>
      <c r="H127" s="215"/>
      <c r="I127" s="224"/>
      <c r="J127" s="225"/>
      <c r="K127" s="226"/>
      <c r="L127" s="224"/>
      <c r="M127" s="226"/>
      <c r="N127" s="230"/>
      <c r="O127" s="231"/>
      <c r="P127" s="231"/>
      <c r="Q127" s="232"/>
      <c r="R127" s="237"/>
      <c r="S127" s="238"/>
      <c r="T127" s="239"/>
      <c r="U127" s="240"/>
    </row>
    <row r="128" spans="2:21" ht="15.75" customHeight="1" thickBot="1" x14ac:dyDescent="0.35">
      <c r="B128" s="212"/>
      <c r="C128" s="217"/>
      <c r="D128" s="218"/>
      <c r="E128" s="218"/>
      <c r="F128" s="218"/>
      <c r="G128" s="218"/>
      <c r="H128" s="219"/>
      <c r="I128" s="241">
        <v>138583494.2317647</v>
      </c>
      <c r="J128" s="242"/>
      <c r="K128" s="242"/>
      <c r="L128" s="242"/>
      <c r="M128" s="243"/>
      <c r="N128" s="244" t="s">
        <v>24</v>
      </c>
      <c r="O128" s="245"/>
      <c r="P128" s="245"/>
      <c r="Q128" s="245"/>
      <c r="R128" s="245"/>
      <c r="S128" s="246"/>
      <c r="T128" s="247"/>
      <c r="U128" s="248"/>
    </row>
    <row r="130" spans="10:10" x14ac:dyDescent="0.3">
      <c r="J130" s="50"/>
    </row>
  </sheetData>
  <mergeCells count="348">
    <mergeCell ref="S118:T118"/>
    <mergeCell ref="B125:B128"/>
    <mergeCell ref="C125:H128"/>
    <mergeCell ref="I125:K127"/>
    <mergeCell ref="L125:M127"/>
    <mergeCell ref="N125:Q127"/>
    <mergeCell ref="P119:Q119"/>
    <mergeCell ref="S119:T119"/>
    <mergeCell ref="P120:Q120"/>
    <mergeCell ref="S120:T120"/>
    <mergeCell ref="P121:Q121"/>
    <mergeCell ref="S121:T121"/>
    <mergeCell ref="R125:S127"/>
    <mergeCell ref="T125:U125"/>
    <mergeCell ref="T126:U126"/>
    <mergeCell ref="T127:U127"/>
    <mergeCell ref="I128:M128"/>
    <mergeCell ref="N128:S128"/>
    <mergeCell ref="T128:U128"/>
    <mergeCell ref="P122:Q122"/>
    <mergeCell ref="S122:T122"/>
    <mergeCell ref="P123:Q123"/>
    <mergeCell ref="S123:T123"/>
    <mergeCell ref="O124:P124"/>
    <mergeCell ref="U110:U114"/>
    <mergeCell ref="I111:M113"/>
    <mergeCell ref="N111:T113"/>
    <mergeCell ref="I114:K114"/>
    <mergeCell ref="L114:M114"/>
    <mergeCell ref="N114:Q114"/>
    <mergeCell ref="R114:T114"/>
    <mergeCell ref="I115:I116"/>
    <mergeCell ref="J115:J116"/>
    <mergeCell ref="K115:K116"/>
    <mergeCell ref="L115:L116"/>
    <mergeCell ref="M115:M116"/>
    <mergeCell ref="N115:N116"/>
    <mergeCell ref="O115:O116"/>
    <mergeCell ref="P115:Q116"/>
    <mergeCell ref="R115:R116"/>
    <mergeCell ref="S115:T116"/>
    <mergeCell ref="U115:U116"/>
    <mergeCell ref="P117:Q117"/>
    <mergeCell ref="S117:T117"/>
    <mergeCell ref="U117:U124"/>
    <mergeCell ref="P118:Q118"/>
    <mergeCell ref="G101:G106"/>
    <mergeCell ref="H101:H106"/>
    <mergeCell ref="I101:I106"/>
    <mergeCell ref="L105:M105"/>
    <mergeCell ref="N105:O105"/>
    <mergeCell ref="L106:P106"/>
    <mergeCell ref="Q83:Q106"/>
    <mergeCell ref="L95:M95"/>
    <mergeCell ref="N95:O95"/>
    <mergeCell ref="L96:P96"/>
    <mergeCell ref="L97:M97"/>
    <mergeCell ref="N97:O97"/>
    <mergeCell ref="L98:P98"/>
    <mergeCell ref="L99:M99"/>
    <mergeCell ref="N99:O99"/>
    <mergeCell ref="L100:P100"/>
    <mergeCell ref="H89:H94"/>
    <mergeCell ref="J89:J94"/>
    <mergeCell ref="K89:K90"/>
    <mergeCell ref="K91:K92"/>
    <mergeCell ref="B110:B116"/>
    <mergeCell ref="C110:H114"/>
    <mergeCell ref="I110:T110"/>
    <mergeCell ref="C115:C116"/>
    <mergeCell ref="D115:D116"/>
    <mergeCell ref="E115:E116"/>
    <mergeCell ref="F115:F116"/>
    <mergeCell ref="G115:G116"/>
    <mergeCell ref="H115:H116"/>
    <mergeCell ref="B107:F107"/>
    <mergeCell ref="M107:N107"/>
    <mergeCell ref="O107:P107"/>
    <mergeCell ref="J101:J106"/>
    <mergeCell ref="K101:K102"/>
    <mergeCell ref="L101:M101"/>
    <mergeCell ref="N101:O101"/>
    <mergeCell ref="L102:P102"/>
    <mergeCell ref="K103:K104"/>
    <mergeCell ref="L103:M103"/>
    <mergeCell ref="N103:O103"/>
    <mergeCell ref="L104:P104"/>
    <mergeCell ref="K105:K106"/>
    <mergeCell ref="B101:B106"/>
    <mergeCell ref="C101:D106"/>
    <mergeCell ref="E101:E106"/>
    <mergeCell ref="F101:F106"/>
    <mergeCell ref="B89:B94"/>
    <mergeCell ref="C89:D94"/>
    <mergeCell ref="E89:E94"/>
    <mergeCell ref="F89:F94"/>
    <mergeCell ref="G89:G94"/>
    <mergeCell ref="B96:B100"/>
    <mergeCell ref="K97:K98"/>
    <mergeCell ref="K99:K100"/>
    <mergeCell ref="K93:K94"/>
    <mergeCell ref="C95:D100"/>
    <mergeCell ref="E95:E100"/>
    <mergeCell ref="F95:F100"/>
    <mergeCell ref="G95:G100"/>
    <mergeCell ref="H95:H100"/>
    <mergeCell ref="J95:J100"/>
    <mergeCell ref="K95:K96"/>
    <mergeCell ref="L93:M93"/>
    <mergeCell ref="L94:P94"/>
    <mergeCell ref="L89:M89"/>
    <mergeCell ref="N89:O89"/>
    <mergeCell ref="L90:P90"/>
    <mergeCell ref="L91:M91"/>
    <mergeCell ref="N91:O91"/>
    <mergeCell ref="L92:P92"/>
    <mergeCell ref="N93:O93"/>
    <mergeCell ref="L86:P86"/>
    <mergeCell ref="K87:K88"/>
    <mergeCell ref="L87:M87"/>
    <mergeCell ref="N87:O87"/>
    <mergeCell ref="L88:P88"/>
    <mergeCell ref="N83:O83"/>
    <mergeCell ref="J83:J88"/>
    <mergeCell ref="K83:K84"/>
    <mergeCell ref="L83:M83"/>
    <mergeCell ref="L84:P84"/>
    <mergeCell ref="K85:K86"/>
    <mergeCell ref="L85:M85"/>
    <mergeCell ref="N85:O85"/>
    <mergeCell ref="B83:B88"/>
    <mergeCell ref="C83:D88"/>
    <mergeCell ref="E83:E88"/>
    <mergeCell ref="F83:F88"/>
    <mergeCell ref="G83:G88"/>
    <mergeCell ref="C79:D82"/>
    <mergeCell ref="E79:E82"/>
    <mergeCell ref="F79:F82"/>
    <mergeCell ref="H83:H88"/>
    <mergeCell ref="J79:J82"/>
    <mergeCell ref="K79:K82"/>
    <mergeCell ref="C76:G76"/>
    <mergeCell ref="C77:G77"/>
    <mergeCell ref="B78:G78"/>
    <mergeCell ref="K78:Q78"/>
    <mergeCell ref="H81:H82"/>
    <mergeCell ref="L79:M82"/>
    <mergeCell ref="N79:O82"/>
    <mergeCell ref="P79:P82"/>
    <mergeCell ref="Q79:Q82"/>
    <mergeCell ref="L68:M71"/>
    <mergeCell ref="N68:O71"/>
    <mergeCell ref="P68:P71"/>
    <mergeCell ref="Q68:Q71"/>
    <mergeCell ref="H70:H71"/>
    <mergeCell ref="B72:B75"/>
    <mergeCell ref="C72:D75"/>
    <mergeCell ref="E72:E75"/>
    <mergeCell ref="F72:F75"/>
    <mergeCell ref="G72:G75"/>
    <mergeCell ref="C68:D71"/>
    <mergeCell ref="E68:E71"/>
    <mergeCell ref="F68:F71"/>
    <mergeCell ref="J68:J71"/>
    <mergeCell ref="K68:K71"/>
    <mergeCell ref="H72:H75"/>
    <mergeCell ref="I72:I75"/>
    <mergeCell ref="J72:J75"/>
    <mergeCell ref="L72:M72"/>
    <mergeCell ref="N72:O72"/>
    <mergeCell ref="L73:P73"/>
    <mergeCell ref="L74:M74"/>
    <mergeCell ref="N74:O74"/>
    <mergeCell ref="L75:P75"/>
    <mergeCell ref="C65:G65"/>
    <mergeCell ref="C66:G66"/>
    <mergeCell ref="B67:G67"/>
    <mergeCell ref="K67:Q67"/>
    <mergeCell ref="H61:H64"/>
    <mergeCell ref="I61:I64"/>
    <mergeCell ref="J61:J64"/>
    <mergeCell ref="K61:K62"/>
    <mergeCell ref="L61:M61"/>
    <mergeCell ref="N61:O61"/>
    <mergeCell ref="L62:P62"/>
    <mergeCell ref="K63:K64"/>
    <mergeCell ref="L63:M63"/>
    <mergeCell ref="N63:O63"/>
    <mergeCell ref="L57:M60"/>
    <mergeCell ref="N57:O60"/>
    <mergeCell ref="P57:P60"/>
    <mergeCell ref="Q57:Q60"/>
    <mergeCell ref="H59:H60"/>
    <mergeCell ref="B61:B64"/>
    <mergeCell ref="C61:D64"/>
    <mergeCell ref="E61:E64"/>
    <mergeCell ref="F61:F64"/>
    <mergeCell ref="G61:G64"/>
    <mergeCell ref="C57:D60"/>
    <mergeCell ref="E57:E60"/>
    <mergeCell ref="F57:F60"/>
    <mergeCell ref="J57:J60"/>
    <mergeCell ref="K57:K60"/>
    <mergeCell ref="L64:P64"/>
    <mergeCell ref="L49:P49"/>
    <mergeCell ref="C54:G54"/>
    <mergeCell ref="C55:G55"/>
    <mergeCell ref="B56:G56"/>
    <mergeCell ref="K56:Q56"/>
    <mergeCell ref="J50:J53"/>
    <mergeCell ref="K50:K51"/>
    <mergeCell ref="L50:M50"/>
    <mergeCell ref="N50:O50"/>
    <mergeCell ref="L51:P51"/>
    <mergeCell ref="K52:K53"/>
    <mergeCell ref="L52:M52"/>
    <mergeCell ref="N52:O52"/>
    <mergeCell ref="L53:P53"/>
    <mergeCell ref="B50:B53"/>
    <mergeCell ref="C50:D53"/>
    <mergeCell ref="E50:E53"/>
    <mergeCell ref="F50:F53"/>
    <mergeCell ref="G50:G53"/>
    <mergeCell ref="H50:H53"/>
    <mergeCell ref="L42:M45"/>
    <mergeCell ref="N42:O45"/>
    <mergeCell ref="P42:P45"/>
    <mergeCell ref="Q42:Q45"/>
    <mergeCell ref="H44:H45"/>
    <mergeCell ref="C46:D49"/>
    <mergeCell ref="E46:E49"/>
    <mergeCell ref="F46:F49"/>
    <mergeCell ref="G46:G49"/>
    <mergeCell ref="H46:H49"/>
    <mergeCell ref="C42:D45"/>
    <mergeCell ref="E42:E45"/>
    <mergeCell ref="F42:F45"/>
    <mergeCell ref="J42:J45"/>
    <mergeCell ref="K42:K45"/>
    <mergeCell ref="I46:I49"/>
    <mergeCell ref="J46:J49"/>
    <mergeCell ref="L46:M46"/>
    <mergeCell ref="N46:O46"/>
    <mergeCell ref="Q46:Q49"/>
    <mergeCell ref="L47:P47"/>
    <mergeCell ref="K48:K49"/>
    <mergeCell ref="L48:M48"/>
    <mergeCell ref="N48:O48"/>
    <mergeCell ref="C39:G39"/>
    <mergeCell ref="C40:G40"/>
    <mergeCell ref="B41:G41"/>
    <mergeCell ref="K41:Q41"/>
    <mergeCell ref="H35:H38"/>
    <mergeCell ref="J35:J38"/>
    <mergeCell ref="K35:K36"/>
    <mergeCell ref="L35:M35"/>
    <mergeCell ref="N35:O35"/>
    <mergeCell ref="L36:P36"/>
    <mergeCell ref="K37:K38"/>
    <mergeCell ref="L37:M37"/>
    <mergeCell ref="N37:O37"/>
    <mergeCell ref="L38:P38"/>
    <mergeCell ref="L31:M34"/>
    <mergeCell ref="N31:O34"/>
    <mergeCell ref="P31:P34"/>
    <mergeCell ref="Q31:Q34"/>
    <mergeCell ref="H33:H34"/>
    <mergeCell ref="B35:B38"/>
    <mergeCell ref="C35:D38"/>
    <mergeCell ref="E35:E38"/>
    <mergeCell ref="F35:F38"/>
    <mergeCell ref="G35:G38"/>
    <mergeCell ref="C31:D34"/>
    <mergeCell ref="E31:E34"/>
    <mergeCell ref="F31:F34"/>
    <mergeCell ref="J31:J34"/>
    <mergeCell ref="K31:K34"/>
    <mergeCell ref="B30:G30"/>
    <mergeCell ref="K30:Q30"/>
    <mergeCell ref="J24:J27"/>
    <mergeCell ref="K24:K25"/>
    <mergeCell ref="L24:M24"/>
    <mergeCell ref="N24:O24"/>
    <mergeCell ref="L25:P25"/>
    <mergeCell ref="K26:K27"/>
    <mergeCell ref="L26:M26"/>
    <mergeCell ref="N26:O26"/>
    <mergeCell ref="L27:P27"/>
    <mergeCell ref="B24:B27"/>
    <mergeCell ref="C24:D27"/>
    <mergeCell ref="E24:E27"/>
    <mergeCell ref="F24:F27"/>
    <mergeCell ref="G24:G27"/>
    <mergeCell ref="H24:H27"/>
    <mergeCell ref="C28:G28"/>
    <mergeCell ref="C29:G29"/>
    <mergeCell ref="B19:G19"/>
    <mergeCell ref="K19:Q19"/>
    <mergeCell ref="C20:D23"/>
    <mergeCell ref="E20:E23"/>
    <mergeCell ref="F20:F23"/>
    <mergeCell ref="J20:J23"/>
    <mergeCell ref="K20:K23"/>
    <mergeCell ref="L20:M23"/>
    <mergeCell ref="N20:O23"/>
    <mergeCell ref="P20:P23"/>
    <mergeCell ref="Q20:Q23"/>
    <mergeCell ref="H22:H23"/>
    <mergeCell ref="C17:G17"/>
    <mergeCell ref="C18:G18"/>
    <mergeCell ref="I11:I16"/>
    <mergeCell ref="J11:J16"/>
    <mergeCell ref="L11:M11"/>
    <mergeCell ref="N11:O11"/>
    <mergeCell ref="Q11:Q16"/>
    <mergeCell ref="L12:P12"/>
    <mergeCell ref="L13:M13"/>
    <mergeCell ref="N13:O13"/>
    <mergeCell ref="L14:P14"/>
    <mergeCell ref="K15:K16"/>
    <mergeCell ref="L7:M10"/>
    <mergeCell ref="N7:O10"/>
    <mergeCell ref="P7:P10"/>
    <mergeCell ref="Q7:Q10"/>
    <mergeCell ref="H9:H10"/>
    <mergeCell ref="C11:D16"/>
    <mergeCell ref="E11:E16"/>
    <mergeCell ref="F11:F16"/>
    <mergeCell ref="G11:G16"/>
    <mergeCell ref="H11:H16"/>
    <mergeCell ref="C7:D10"/>
    <mergeCell ref="E7:E10"/>
    <mergeCell ref="F7:F10"/>
    <mergeCell ref="H7:I8"/>
    <mergeCell ref="J7:J10"/>
    <mergeCell ref="K7:K10"/>
    <mergeCell ref="L15:M15"/>
    <mergeCell ref="N15:O15"/>
    <mergeCell ref="L16:P16"/>
    <mergeCell ref="B3:Q3"/>
    <mergeCell ref="C4:G4"/>
    <mergeCell ref="H4:Q4"/>
    <mergeCell ref="C5:G5"/>
    <mergeCell ref="H5:Q5"/>
    <mergeCell ref="B6:G6"/>
    <mergeCell ref="H6:J6"/>
    <mergeCell ref="K6:Q6"/>
    <mergeCell ref="N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biudzetas - strategija - vnt</vt:lpstr>
      <vt:lpstr>'biudzetas - strategija - vnt'!_Hlk120091609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Petkevičiūtė</dc:creator>
  <cp:lastModifiedBy>Jurgita Brazauskaitė-Incienė</cp:lastModifiedBy>
  <dcterms:created xsi:type="dcterms:W3CDTF">2023-12-04T12:30:29Z</dcterms:created>
  <dcterms:modified xsi:type="dcterms:W3CDTF">2024-01-15T08:39:48Z</dcterms:modified>
</cp:coreProperties>
</file>