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M:\Daiva Krivienė\2022 ALIGATORIUS\"/>
    </mc:Choice>
  </mc:AlternateContent>
  <xr:revisionPtr revIDLastSave="0" documentId="13_ncr:1_{E8D7C440-C729-4293-83AE-522D3D7DE899}" xr6:coauthVersionLast="47" xr6:coauthVersionMax="47" xr10:uidLastSave="{00000000-0000-0000-0000-000000000000}"/>
  <workbookProtection workbookAlgorithmName="SHA-512" workbookHashValue="u3K018T094R1LUl00zBZ76eVdpup3cig+6qBVYO7ZWDGyomWMSUr6Lxa0r1fptnbh3CEkksJN1zPRPRo2wOOtw==" workbookSaltValue="TgE31B6j88WoP9ztsOBYqg==" workbookSpinCount="100000" lockStructure="1"/>
  <bookViews>
    <workbookView xWindow="-120" yWindow="-120" windowWidth="29040" windowHeight="15840" xr2:uid="{45F661FA-8953-46E0-BA8F-334030384CBD}"/>
  </bookViews>
  <sheets>
    <sheet name="Apyvartinė paskola" sheetId="1" r:id="rId1"/>
    <sheet name="Sheet1" sheetId="4" state="hidden" r:id="rId2"/>
    <sheet name="Investicinė paskola" sheetId="3" r:id="rId3"/>
  </sheets>
  <definedNames>
    <definedName name="_xlnm.Print_Area" localSheetId="0">'Apyvartinė paskola'!$A$1:$C$37</definedName>
    <definedName name="_xlnm.Print_Area" localSheetId="2">'Investicinė paskola'!$A$1:$C$18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3" i="1" l="1"/>
  <c r="C30" i="1"/>
  <c r="C29" i="1"/>
  <c r="C28" i="1"/>
  <c r="C9" i="1"/>
  <c r="C14" i="3"/>
  <c r="C32" i="1"/>
  <c r="C21" i="1"/>
  <c r="C8" i="3"/>
  <c r="C12" i="1"/>
  <c r="C31" i="1" s="1"/>
</calcChain>
</file>

<file path=xl/sharedStrings.xml><?xml version="1.0" encoding="utf-8"?>
<sst xmlns="http://schemas.openxmlformats.org/spreadsheetml/2006/main" count="69" uniqueCount="60">
  <si>
    <t>Užpildomi duomenys:</t>
  </si>
  <si>
    <t>Paskolos turizmo ir viešo maitinimo paslaugų teikėjams ir/ar  (TURAP)</t>
  </si>
  <si>
    <t>Paskolos iš skatinamosios priemonės ASAP</t>
  </si>
  <si>
    <t xml:space="preserve">Portfelinės garantijos paskoloms 2 </t>
  </si>
  <si>
    <t>Paskolos iš skatinamosios priemonės „Pagalbos verslui fondas“</t>
  </si>
  <si>
    <t>Paskolos gavėjo 2020 m. metinė apyvarta</t>
  </si>
  <si>
    <t xml:space="preserve">Veikla vykdoma nuo: </t>
  </si>
  <si>
    <t xml:space="preserve">Paskolos gavėjo SVV subjekto statusas </t>
  </si>
  <si>
    <t>Paskolos labiausiai nuo COVID-19 nukentėjusiems verslams, kai paskolos sutartis pasirašyta iki 2020-07-31</t>
  </si>
  <si>
    <t>Tiesioginės COVID-19 paskolos, kai paskolos sutartis pasirašyta iki 2021-12-01</t>
  </si>
  <si>
    <t>Vertintojo dalis:</t>
  </si>
  <si>
    <t>Pareiškėjo 2019 metų sumokėto darbo užmokesčio su priedais ir mokesčiais (toliau - DU) suma*</t>
  </si>
  <si>
    <t>Faktinė per 2019 m. išmokėta DU suma*</t>
  </si>
  <si>
    <t>Faktinė per 2020 m. išmokėta DU suma*</t>
  </si>
  <si>
    <t>**Paskolos gavėjui iki Paraiškos pateikimo jau suteiktų paskolų ir (ar) lizingo sandorių suma:</t>
  </si>
  <si>
    <t xml:space="preserve">Paskolos gavėjo pavadinimas ir kodas: </t>
  </si>
  <si>
    <t>Pareiškėjo 2019 metų apyvarta (pagal finansines ataskaitas, o verslininko atveju - pagal GPM deklaracijas)</t>
  </si>
  <si>
    <t>JEIGU PASKOLOS SUMA NEPANAUDOJAMA PER 8 MĖNESIUS NUO SUTARTIES PASIRAŠYMO, PAREIŠKĖJAS NEPANAUDOTĄ PASKOLOS SUMĄ TURI GRĄŽINTI</t>
  </si>
  <si>
    <t>Pildoma, jei Paskolos gavėjas veiklą vykdė 2019 m. ir anksčiau</t>
  </si>
  <si>
    <t>Pildoma, jei Paskolos gavėjas veiklą pradėjo po 2019 m. sausio 1 d.</t>
  </si>
  <si>
    <t xml:space="preserve">Susijusių įmonių pagal priemonę „Tiesioginės COVID-19 paskolos“ gautos Apyvartinės paskolos </t>
  </si>
  <si>
    <t>Maksimali Apyvartinės Paskolos suma pagal Komunikato Apyvartų ribojimui taikomas nuostatas</t>
  </si>
  <si>
    <t>Maksimali Apyvartinės Paskolos suma pagal Komunikato DU ribojimui taikomas nuostatas</t>
  </si>
  <si>
    <t>Maksimali galima Apyvartinės Paskolos suma be sumos ribojimo</t>
  </si>
  <si>
    <t>Maksimali galima Apyvartinės paskolos suma</t>
  </si>
  <si>
    <t>Galiojantys sprendimai dėl Apyvartinės Paskolos suteikimo</t>
  </si>
  <si>
    <t>Svarstomos Apyvartinių Paskolų paraiškos</t>
  </si>
  <si>
    <t xml:space="preserve">Susijusių įmonių galiojantys sprendimai dėl Apyvartinių Paskolų suteikimo </t>
  </si>
  <si>
    <t>Susijusioms įmonėms svarstomos Apyvartinės Paskolos</t>
  </si>
  <si>
    <t>max paskola</t>
  </si>
  <si>
    <t>grupei</t>
  </si>
  <si>
    <r>
      <t xml:space="preserve">Maksimali galima Apyvartinės Paskolos suma </t>
    </r>
    <r>
      <rPr>
        <b/>
        <sz val="12"/>
        <color rgb="FFFF0000"/>
        <rFont val="Calibri"/>
        <family val="2"/>
        <charset val="186"/>
        <scheme val="minor"/>
      </rPr>
      <t>per įmonių grupę</t>
    </r>
  </si>
  <si>
    <t>Galima Apyvartinės paskolos suma pagal 2021 m. arba 2020 m. 2 mėnesių apyvartų vidurkį:</t>
  </si>
  <si>
    <r>
      <t xml:space="preserve">Apyvartinės Paskolos dydis skaičiuojamas pagal VĮ Registrų centrui pateiktą 2020 m./ </t>
    </r>
    <r>
      <rPr>
        <b/>
        <sz val="11"/>
        <color rgb="FFFF0000"/>
        <rFont val="Calibri"/>
        <family val="2"/>
        <charset val="186"/>
        <scheme val="minor"/>
      </rPr>
      <t>2021 m.</t>
    </r>
    <r>
      <rPr>
        <b/>
        <sz val="11"/>
        <rFont val="Calibri"/>
        <family val="2"/>
        <charset val="186"/>
        <scheme val="minor"/>
      </rPr>
      <t xml:space="preserve"> finansinę atskaitomybę </t>
    </r>
  </si>
  <si>
    <t>labai maža</t>
  </si>
  <si>
    <t>maža</t>
  </si>
  <si>
    <t>didelė įmonė</t>
  </si>
  <si>
    <t>vidutinė</t>
  </si>
  <si>
    <t>Įmonei</t>
  </si>
  <si>
    <t>Investicinio projekto tinkamos finansuoti išlaidos* (be PVM)</t>
  </si>
  <si>
    <t xml:space="preserve">Susijusių įmonių pagal priemonę „Tiesioginės COVID-19 paskolos“ gautos Investicinės paskolos </t>
  </si>
  <si>
    <t>Galiojantys sprendimai dėl Investicinių Paskolos suteikimo</t>
  </si>
  <si>
    <t>Svarstomos Investicinių Paskolų paraiškos</t>
  </si>
  <si>
    <t xml:space="preserve">Susijusių įmonių galiojantys sprendimai dėl Investicinių Paskolų suteikimo </t>
  </si>
  <si>
    <t>Susijusioms įmonėms svarstomos Investicinės Paskolos</t>
  </si>
  <si>
    <t>Maksimali galima Investicinės Paskolos suma</t>
  </si>
  <si>
    <t xml:space="preserve">*Investicinės Paskolos lėšos gali būti skirtos finansuoti įsigyjamą materialųjį ilgalaikį (pastatai, mašinos ir įranga, transporto priemonės, nurodytos skilties „Nefinansuotinos išlaidos arba Netinkamos išlaidos” Aprašo 5.1-5.3 punktuose) turtą, įskaitant nuosavo ilgalaikio materialaus turto rekonstrukciją), taip pat ir žemės įsigijimą, kai investicija į žemės įsigijimą tiesiogiai susijusi su planuojamų gaminti produktų (prekių) gamyba ir (ar) paslaugų teikimu ir (arba) nematerialųjį ilgalaikį turtą, neturintį fizinio ar finansinio pavidalo (patentai, licencijos, ar kita intelektinė nuosavybė).  </t>
  </si>
  <si>
    <t>neteikiama</t>
  </si>
  <si>
    <r>
      <rPr>
        <b/>
        <u/>
        <sz val="12"/>
        <rFont val="Calibri"/>
        <family val="2"/>
        <charset val="186"/>
        <scheme val="minor"/>
      </rPr>
      <t>BENDRI REIKALAVIMAI:</t>
    </r>
    <r>
      <rPr>
        <sz val="12"/>
        <rFont val="Calibri"/>
        <family val="2"/>
        <charset val="186"/>
        <scheme val="minor"/>
      </rPr>
      <t xml:space="preserve">
Paskolos sumos dydžio apskaičiavimas atliekamas kai:
1) Pareiškėjas tinkamas gauti paskolą paga Aprašą kai, nepatiria sunkumų arba sunkumų patyrimo vertinimas netaikomas;
2) Vienam Paskolos gavėjui iš Priemonės lėšų gali būti suteiktos ne daugiau kaip dvi Apyvartinės Paskolos (viena Apyvartinė Paskola, kuri suteikta pagal Priemonę iki 2021 m. gruodžio 1 d., antra Apyvartinė Paskola, kuri suteikta po 2021 m. gruodžio 1 d.). Suteikiamos Apyvartinės Paskolos ir jau suteiktos Apyvartinės Paskolos (nevertinant grąžinimų) bendra suma negali būti didesnė kaip 2 (dviejų) mėnesių vidutinės Apyvartos dydžio;
3) Apyvartinės Paskolos suma kiekvienam Apyvartinės Paskolos gavėjui bus nustatoma individualiai įvertinus finansavimo poreikį pagal Apyvartinės Paskolos gavėjo pateiktą informaciją, pagrindžiančius dokumentus, neviršijant nustatytos Didžiausios Apyvartinės Paskolos sumos vienam Apyvartinės Paskolos gavėjui ribojimų. Kai prašomos Apyvartinės Paskolos dydis „Invegos“ vertinimu yra nepakankamai pagrįstas dokumentais ir Verslo subjekto pateikta informacija arba, jeigu Verslo subjekto turimų lėšų ir planuojamų piniginių srautų pakanka veiklai vykdyti, Apyvartinė Paskola neteikiama;
4) Paskolos suma negali būti didinama.
</t>
    </r>
  </si>
  <si>
    <t xml:space="preserve">APYVARTINĖS PASKOLOS SUMOS SKAIČIUOKLĖ
</t>
  </si>
  <si>
    <r>
      <t xml:space="preserve">Paskolos gavėjo 2021 m. metinė apyvarta </t>
    </r>
    <r>
      <rPr>
        <sz val="11"/>
        <color rgb="FFFF0000"/>
        <rFont val="Calibri"/>
        <family val="2"/>
        <charset val="186"/>
        <scheme val="minor"/>
      </rPr>
      <t>(nulis, jei nepateikta 2021 m. Finansinė atskaitomybė VĮ Registrų centrui)</t>
    </r>
  </si>
  <si>
    <r>
      <rPr>
        <b/>
        <u/>
        <sz val="12"/>
        <rFont val="Calibri"/>
        <family val="2"/>
        <charset val="186"/>
        <scheme val="minor"/>
      </rPr>
      <t>SUMOS APSKAIČIAVIMO METODIKA:</t>
    </r>
    <r>
      <rPr>
        <sz val="12"/>
        <rFont val="Calibri"/>
        <family val="2"/>
        <charset val="186"/>
        <scheme val="minor"/>
      </rPr>
      <t xml:space="preserve">
Didžiausia galima suteikti Apyvartinės Paskolos suma apskaičiuojama laikantis šių nuostatų :
1. Apyvartinės Paskolos gavėjams:
1.1. registravusiems veiklą iki 2019 m. sausio 1 d., Apyvartinės Paskolos suma turi neviršyti dvigubos Apyvartinės Paskolos gavėjo darbuotojams, remiantis 2019 m. faktiniais duomenimis apskaičiuotos, darbo užmokesčio su mokesčiais, įskaitant valstybinio socialinio draudimo ir privalomojo sveikatos draudimo įmokas, sumos per metus; 
1.2.registravusiems veiklą po 2019 m. sausio 1 d., Apyvartinės Paskolos suma negali viršyti numatomos darbo užmokesčio su mokesčiais, įskaitant valstybinio socialinio draudimo ir privalomojo sveikatos draudimo įmokas, sumos išmokėtinos per pirmuosius dvejus jo veiklos metus, apskaičiuotos remiantis 2019 m. ir 2020 m. faktiniais duomenimis.
Šis kriterijus vertinamas tik Apyvartinės Paskolos gavėjo prašymu; arba
2. Apyvartinės Paskolos suma turi neviršyti 25 procentų Apyvartinės Paskolos gavėjo 2019 m. apyvartos.
3. Bet kuriuo atveju suteiktos Apyvartinės Paskolos ar suteiktų Apyvartinių Paskolų suma iš Priemonės lėšų negali viršyti 5 000 000 Eur vienam Apyvartinės Paskolos gavėjui. Iš Priemonės lėšų Paskolos gavėjui ir Įmonių grupei (jei Paskolos gavėjas priklauso Įmonių grupei) suteiktų Apyvartinių Paskolų suma, bet kuriuo atveju, negali viršyti 10 000 000 Eur.
</t>
    </r>
  </si>
  <si>
    <t>UAB „.............................“
į/k .............................</t>
  </si>
  <si>
    <t>*Skaičiuojama pagal pateiktus apskaitos dokumentus (DU žiniaraščius).
**Sumuojamos šios paskolos ir finansiniai sandoriai:
- Paskola (-os) labiausiai nuo COVID-19 nukentėjusiems verslams, kai paskolos sutartis pasirašyta iki 2020-07-31
- Tiesioginės COVID-19 paskolos, kai paskolos sutartis pasirašyta iki 2021-12-01
- Paskola (-os)  iš skatinamosios finansinės priemonės "Paskolos turizmo ir viešojo maitinimo paslaugų teikėjams“ lėšų
- Paskola (-os)  iš skatinamosios finansinės priemonės „Apmokėtinų sąskaitų Paskolos“ lėšų
- Paskola (-os) ir (ar) lizingo sandorių suma, kurie yra garantuoti skatinamosios finansinės priemonės „Portfelinės garantijos paskoloms 2“ lėšomis
- Paskola (-os) iš skatinamosios priemonės „Pagalbos verslui fondas“
- Kita (-os) pagal 2020 m. kovo 19 d. Europos Komisijos komunikatą dėl laikinosios valstybės pagalbos priemonių, skirtų ekonomikai remti reaguojant į dabartinį COVID-19 protrūkį, sistemos 3.2 ir (arba) 3.3 punktą įgyvendinama (-os) priemonė (-ės)</t>
  </si>
  <si>
    <r>
      <rPr>
        <b/>
        <u/>
        <sz val="12"/>
        <rFont val="Calibri"/>
        <family val="2"/>
        <charset val="186"/>
        <scheme val="minor"/>
      </rPr>
      <t>SUMOS APSKAIČIAVIMO METODIKA:</t>
    </r>
    <r>
      <rPr>
        <b/>
        <sz val="12"/>
        <rFont val="Calibri"/>
        <family val="2"/>
        <charset val="186"/>
        <scheme val="minor"/>
      </rPr>
      <t xml:space="preserve"> </t>
    </r>
    <r>
      <rPr>
        <sz val="12"/>
        <rFont val="Calibri"/>
        <family val="2"/>
        <charset val="186"/>
        <scheme val="minor"/>
      </rPr>
      <t xml:space="preserve">
Didžiausia galima suteikti Investicinės Paskolos suma apskaičiuojama laikantis šių nuostatų:
1. kai Investicinė Paskola suteikiama verslininkui, labai mažai įmonei ar  mažai įmonei,  Investicinės Paskolos suma negali būti didesnė nei 50 proc. tinkamų finansuoti Investicinio projekto išlaidų sumos;
1.2. kai Investicinė paskola suteikiama vidutinei įmonei,  Investicinės Paskolos suma negali būti didesnė nei 40 proc. tinkamų finansuoti Investicinio projekto išlaidų sumos.
1.2. Investicinio projekto išlaidų dalis, kurios nepadengia Investicinės Paskolos lėšos, turi būti finansuojama iš Privataus finansuotojo Investicinės Paskolos gavėjui suteiktos paskolos ir (ar) Investicinės Paskolos gavėjo nuosavų lėšų.
2. Iš Priemonės lėšų Investicinės Paskolos gavėjui ir Įmonių grupei (jei Investicinės Paskolos gavėjas priklauso Įmonių grupei) suteiktų Investicinių Paskolų suma bet kuriuo atveju negali viršyti 3 000 000 Eur.</t>
    </r>
  </si>
  <si>
    <t xml:space="preserve">INVESTICINĖS PASKOLOS SUMOS SKAIČIUOKLĖ
</t>
  </si>
  <si>
    <r>
      <rPr>
        <b/>
        <u/>
        <sz val="12"/>
        <rFont val="Calibri"/>
        <family val="2"/>
        <charset val="186"/>
        <scheme val="minor"/>
      </rPr>
      <t>BENDRI REIKALAVIMAI:</t>
    </r>
    <r>
      <rPr>
        <sz val="12"/>
        <rFont val="Calibri"/>
        <family val="2"/>
        <charset val="186"/>
        <scheme val="minor"/>
      </rPr>
      <t xml:space="preserve">
Paskolos sumos dydžio apskaičiavimas atliekamas kai:
1) Pareiškėjas tinkamas gauti paskolą paga Aprašą kai, nepatiria sunkumų arba sunkumų patyrimo vertinimas netaikomas;
2) Investicinis projektas iki paraiškos pateikimo dienos turi būti nepradėtas įgyvendinti;
3) Įmonei (verslininkui) ir Įmonių grupei (jei Investicinės Paskolos gavėjas priklauso Įmonių grupei) vieno Investicinio Projekto finansavimui iš Priemonės lėšų gali būti suteikiama viena Investicinė Paskola;
4) Investicinės Paskolos suma kiekvienam Investicinės Paskolos gavėjui bus nustatoma individualiai, įvertinus finansavimo poreikį pagal Investicinės Paskolos gavėjo pateiktą informaciją pagrindžiančius dokumentus, neviršijant nustatytos Didžiausios Investicinės Paskolos sumos vienam Investicinės Paskolos gavėjui. Kai prašomos Investicinės Paskolos dydis „Invegos“ vertinimu yra nepakankamai pagrįstas dokumentais ir Verslo subjekto pateikta informacija arba, jeigu Verslo subjekto jau turimų lėšų ir planuojamų piniginių srautų (be Investicinės Paskolos suteikimo) pakanka Investiciniam projektui finansuoti, Investicinė Paskola neteikiama;
5) Suteikta Investicinės Paskolos suma negali būti didinama.
</t>
    </r>
  </si>
  <si>
    <t>INVESTICINĖ PASKOLA IŠMOKAMA NE VĖLIAU KAIP PER 12 MĖN. NUO INVESTICINĖS PASKOLOS SUTARTIES PASIRAŠYMO DATOS</t>
  </si>
  <si>
    <t>investicine</t>
  </si>
  <si>
    <t>Pildyti tik žalius laukus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</si>
</sst>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charset val="186"/>
      <scheme val="minor"/>
    </font>
    <font>
      <sz val="11"/>
      <color theme="1"/>
      <name val="Calibri"/>
      <family val="2"/>
      <charset val="186"/>
      <scheme val="minor"/>
    </font>
    <font>
      <sz val="11"/>
      <color rgb="FFFF0000"/>
      <name val="Calibri"/>
      <family val="2"/>
      <charset val="186"/>
      <scheme val="minor"/>
    </font>
    <font>
      <b/>
      <sz val="11"/>
      <color theme="1"/>
      <name val="Calibri"/>
      <family val="2"/>
      <charset val="186"/>
      <scheme val="minor"/>
    </font>
    <font>
      <b/>
      <sz val="11"/>
      <name val="Calibri"/>
      <family val="2"/>
      <charset val="186"/>
      <scheme val="minor"/>
    </font>
    <font>
      <b/>
      <sz val="14"/>
      <color rgb="FFFF0000"/>
      <name val="Calibri"/>
      <family val="2"/>
      <charset val="186"/>
      <scheme val="minor"/>
    </font>
    <font>
      <sz val="11"/>
      <name val="Calibri"/>
      <family val="2"/>
      <charset val="186"/>
      <scheme val="minor"/>
    </font>
    <font>
      <sz val="11"/>
      <color theme="1"/>
      <name val="Calibri"/>
      <family val="2"/>
      <scheme val="minor"/>
    </font>
    <font>
      <b/>
      <sz val="11"/>
      <color rgb="FFFF0000"/>
      <name val="Calibri"/>
      <family val="2"/>
      <charset val="186"/>
      <scheme val="minor"/>
    </font>
    <font>
      <sz val="12"/>
      <name val="Calibri"/>
      <family val="2"/>
      <charset val="186"/>
      <scheme val="minor"/>
    </font>
    <font>
      <b/>
      <sz val="12"/>
      <name val="Calibri"/>
      <family val="2"/>
      <charset val="186"/>
      <scheme val="minor"/>
    </font>
    <font>
      <b/>
      <sz val="12"/>
      <color rgb="FFFF0000"/>
      <name val="Calibri"/>
      <family val="2"/>
      <charset val="186"/>
      <scheme val="minor"/>
    </font>
    <font>
      <b/>
      <sz val="14"/>
      <name val="Calibri"/>
      <family val="2"/>
      <charset val="186"/>
      <scheme val="minor"/>
    </font>
    <font>
      <b/>
      <u/>
      <sz val="12"/>
      <name val="Calibri"/>
      <family val="2"/>
      <charset val="186"/>
      <scheme val="minor"/>
    </font>
    <font>
      <b/>
      <sz val="16"/>
      <name val="Calibri"/>
      <family val="2"/>
      <charset val="186"/>
      <scheme val="minor"/>
    </font>
    <font>
      <sz val="12"/>
      <color theme="1"/>
      <name val="Calibri"/>
      <family val="2"/>
      <charset val="186"/>
      <scheme val="minor"/>
    </font>
    <font>
      <b/>
      <sz val="12"/>
      <color theme="1"/>
      <name val="Calibri"/>
      <family val="2"/>
      <charset val="186"/>
      <scheme val="minor"/>
    </font>
    <font>
      <b/>
      <sz val="14"/>
      <color theme="1"/>
      <name val="Calibri"/>
      <family val="2"/>
      <charset val="186"/>
      <scheme val="minor"/>
    </font>
  </fonts>
  <fills count="3">
    <fill>
      <patternFill patternType="none"/>
    </fill>
    <fill>
      <patternFill patternType="gray125"/>
    </fill>
    <fill>
      <patternFill patternType="solid">
        <fgColor theme="9" tint="0.59999389629810485"/>
        <bgColor indexed="64"/>
      </patternFill>
    </fill>
  </fills>
  <borders count="30">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4">
    <xf numFmtId="0" fontId="0" fillId="0" borderId="0"/>
    <xf numFmtId="0" fontId="1" fillId="0" borderId="0"/>
    <xf numFmtId="0" fontId="7" fillId="0" borderId="0"/>
    <xf numFmtId="43" fontId="1" fillId="0" borderId="0" applyFont="0" applyFill="0" applyBorder="0" applyAlignment="0" applyProtection="0"/>
  </cellStyleXfs>
  <cellXfs count="122">
    <xf numFmtId="0" fontId="0" fillId="0" borderId="0" xfId="0"/>
    <xf numFmtId="0" fontId="2" fillId="0" borderId="0" xfId="1" applyFont="1"/>
    <xf numFmtId="0" fontId="1" fillId="0" borderId="0" xfId="1"/>
    <xf numFmtId="0" fontId="4" fillId="0" borderId="0" xfId="1" applyFont="1"/>
    <xf numFmtId="9" fontId="8" fillId="0" borderId="0" xfId="1" applyNumberFormat="1" applyFont="1"/>
    <xf numFmtId="9" fontId="2" fillId="0" borderId="0" xfId="1" applyNumberFormat="1" applyFont="1"/>
    <xf numFmtId="0" fontId="0" fillId="0" borderId="0" xfId="0" applyBorder="1"/>
    <xf numFmtId="3" fontId="4" fillId="0" borderId="0" xfId="1" applyNumberFormat="1" applyFont="1"/>
    <xf numFmtId="14" fontId="4" fillId="0" borderId="0" xfId="1" applyNumberFormat="1" applyFont="1"/>
    <xf numFmtId="0" fontId="2" fillId="0" borderId="0" xfId="1" applyFont="1" applyBorder="1"/>
    <xf numFmtId="0" fontId="5" fillId="0" borderId="0" xfId="1" applyFont="1" applyBorder="1" applyAlignment="1">
      <alignment vertical="center" wrapText="1"/>
    </xf>
    <xf numFmtId="0" fontId="11" fillId="0" borderId="0" xfId="1" applyFont="1" applyBorder="1"/>
    <xf numFmtId="3" fontId="2" fillId="0" borderId="0" xfId="1" applyNumberFormat="1" applyFont="1" applyBorder="1"/>
    <xf numFmtId="0" fontId="4" fillId="0" borderId="0" xfId="1" applyFont="1" applyBorder="1" applyAlignment="1">
      <alignment vertical="top" wrapText="1"/>
    </xf>
    <xf numFmtId="0" fontId="6" fillId="0" borderId="12" xfId="1" applyFont="1" applyFill="1" applyBorder="1" applyAlignment="1">
      <alignment vertical="top" wrapText="1"/>
    </xf>
    <xf numFmtId="0" fontId="6" fillId="0" borderId="15" xfId="1" applyFont="1" applyBorder="1" applyAlignment="1">
      <alignment vertical="top" wrapText="1"/>
    </xf>
    <xf numFmtId="0" fontId="6" fillId="0" borderId="18" xfId="1" applyFont="1" applyBorder="1"/>
    <xf numFmtId="0" fontId="6" fillId="0" borderId="15" xfId="1" applyFont="1" applyBorder="1"/>
    <xf numFmtId="0" fontId="10" fillId="2" borderId="9" xfId="1" applyFont="1" applyFill="1" applyBorder="1" applyAlignment="1">
      <alignment vertical="top" wrapText="1"/>
    </xf>
    <xf numFmtId="0" fontId="10" fillId="0" borderId="8" xfId="1" applyFont="1" applyBorder="1" applyAlignment="1">
      <alignment horizontal="right" vertical="top" wrapText="1"/>
    </xf>
    <xf numFmtId="0" fontId="10" fillId="0" borderId="10" xfId="1" applyFont="1" applyBorder="1" applyAlignment="1">
      <alignment horizontal="center"/>
    </xf>
    <xf numFmtId="0" fontId="12" fillId="0" borderId="10" xfId="1" applyFont="1" applyBorder="1" applyAlignment="1">
      <alignment horizontal="center"/>
    </xf>
    <xf numFmtId="4" fontId="15" fillId="2" borderId="13" xfId="0" applyNumberFormat="1" applyFont="1" applyFill="1" applyBorder="1"/>
    <xf numFmtId="4" fontId="15" fillId="2" borderId="16" xfId="0" applyNumberFormat="1" applyFont="1" applyFill="1" applyBorder="1"/>
    <xf numFmtId="14" fontId="15" fillId="2" borderId="13" xfId="0" applyNumberFormat="1" applyFont="1" applyFill="1" applyBorder="1"/>
    <xf numFmtId="0" fontId="15" fillId="2" borderId="3" xfId="0" applyFont="1" applyFill="1" applyBorder="1" applyAlignment="1">
      <alignment horizontal="right"/>
    </xf>
    <xf numFmtId="4" fontId="15" fillId="2" borderId="3" xfId="0" applyNumberFormat="1" applyFont="1" applyFill="1" applyBorder="1"/>
    <xf numFmtId="4" fontId="16" fillId="2" borderId="10" xfId="0" applyNumberFormat="1" applyFont="1" applyFill="1" applyBorder="1"/>
    <xf numFmtId="4" fontId="16" fillId="2" borderId="3" xfId="0" applyNumberFormat="1" applyFont="1" applyFill="1" applyBorder="1"/>
    <xf numFmtId="4" fontId="15" fillId="0" borderId="13" xfId="0" applyNumberFormat="1" applyFont="1" applyFill="1" applyBorder="1" applyAlignment="1">
      <alignment wrapText="1"/>
    </xf>
    <xf numFmtId="4" fontId="15" fillId="0" borderId="3" xfId="0" applyNumberFormat="1" applyFont="1" applyFill="1" applyBorder="1" applyAlignment="1">
      <alignment wrapText="1"/>
    </xf>
    <xf numFmtId="4" fontId="15" fillId="0" borderId="3" xfId="0" applyNumberFormat="1" applyFont="1" applyFill="1" applyBorder="1"/>
    <xf numFmtId="4" fontId="15" fillId="0" borderId="16" xfId="0" applyNumberFormat="1" applyFont="1" applyFill="1" applyBorder="1"/>
    <xf numFmtId="4" fontId="12" fillId="0" borderId="10" xfId="2" applyNumberFormat="1" applyFont="1" applyFill="1" applyBorder="1" applyAlignment="1">
      <alignment horizontal="right" vertical="center"/>
    </xf>
    <xf numFmtId="4" fontId="16" fillId="0" borderId="13" xfId="0" applyNumberFormat="1" applyFont="1" applyFill="1" applyBorder="1"/>
    <xf numFmtId="0" fontId="0" fillId="0" borderId="20" xfId="0" applyBorder="1" applyAlignment="1">
      <alignment horizontal="left"/>
    </xf>
    <xf numFmtId="0" fontId="0" fillId="0" borderId="2" xfId="0" applyBorder="1" applyAlignment="1">
      <alignment horizontal="left"/>
    </xf>
    <xf numFmtId="4" fontId="17" fillId="0" borderId="10" xfId="0" applyNumberFormat="1" applyFont="1" applyFill="1" applyBorder="1" applyAlignment="1">
      <alignment vertical="top" wrapText="1"/>
    </xf>
    <xf numFmtId="0" fontId="14" fillId="0" borderId="0" xfId="1" applyFont="1" applyBorder="1" applyAlignment="1">
      <alignment vertical="top"/>
    </xf>
    <xf numFmtId="4" fontId="15" fillId="2" borderId="26" xfId="0" applyNumberFormat="1" applyFont="1" applyFill="1" applyBorder="1"/>
    <xf numFmtId="0" fontId="15" fillId="2" borderId="29" xfId="0" applyFont="1" applyFill="1" applyBorder="1" applyAlignment="1">
      <alignment horizontal="right"/>
    </xf>
    <xf numFmtId="4" fontId="16" fillId="0" borderId="10" xfId="0" applyNumberFormat="1" applyFont="1" applyFill="1" applyBorder="1" applyProtection="1"/>
    <xf numFmtId="4" fontId="15" fillId="2" borderId="29" xfId="0" applyNumberFormat="1" applyFont="1" applyFill="1" applyBorder="1"/>
    <xf numFmtId="0" fontId="0" fillId="0" borderId="20" xfId="0" applyBorder="1" applyAlignment="1">
      <alignment horizontal="left"/>
    </xf>
    <xf numFmtId="0" fontId="0" fillId="0" borderId="2" xfId="0" applyBorder="1" applyAlignment="1">
      <alignment horizontal="left"/>
    </xf>
    <xf numFmtId="0" fontId="3" fillId="0" borderId="8" xfId="0" applyFont="1" applyBorder="1" applyAlignment="1">
      <alignment horizontal="left" vertical="top"/>
    </xf>
    <xf numFmtId="0" fontId="3" fillId="0" borderId="9" xfId="0" applyFont="1" applyBorder="1"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6" fillId="0" borderId="11" xfId="1" applyFont="1" applyBorder="1" applyAlignment="1">
      <alignment horizontal="left" vertical="top"/>
    </xf>
    <xf numFmtId="0" fontId="6" fillId="0" borderId="12" xfId="1" applyFont="1" applyBorder="1" applyAlignment="1">
      <alignment horizontal="left" vertical="top"/>
    </xf>
    <xf numFmtId="0" fontId="6" fillId="0" borderId="27" xfId="1" applyFont="1" applyBorder="1" applyAlignment="1">
      <alignment horizontal="left" vertical="top"/>
    </xf>
    <xf numFmtId="0" fontId="6" fillId="0" borderId="28" xfId="1" applyFont="1" applyBorder="1" applyAlignment="1">
      <alignment horizontal="left" vertical="top"/>
    </xf>
    <xf numFmtId="0" fontId="4" fillId="0" borderId="8" xfId="1" applyFont="1" applyBorder="1" applyAlignment="1">
      <alignment horizontal="left" vertical="top" wrapText="1"/>
    </xf>
    <xf numFmtId="0" fontId="4" fillId="0" borderId="9" xfId="1" applyFont="1" applyBorder="1" applyAlignment="1">
      <alignment horizontal="left" vertical="top" wrapText="1"/>
    </xf>
    <xf numFmtId="0" fontId="6" fillId="0" borderId="23" xfId="1" applyFont="1" applyBorder="1" applyAlignment="1">
      <alignment horizontal="left" vertical="top"/>
    </xf>
    <xf numFmtId="0" fontId="6" fillId="0" borderId="7" xfId="1" applyFont="1" applyBorder="1" applyAlignment="1">
      <alignment horizontal="left" vertical="top"/>
    </xf>
    <xf numFmtId="0" fontId="3" fillId="0" borderId="11" xfId="0" applyFont="1" applyBorder="1" applyAlignment="1">
      <alignment horizontal="left"/>
    </xf>
    <xf numFmtId="0" fontId="3" fillId="0" borderId="12" xfId="0" applyFont="1" applyBorder="1" applyAlignment="1">
      <alignment horizontal="left"/>
    </xf>
    <xf numFmtId="0" fontId="6" fillId="0" borderId="14" xfId="1" applyFont="1" applyBorder="1" applyAlignment="1">
      <alignment horizontal="left" vertical="top"/>
    </xf>
    <xf numFmtId="0" fontId="6" fillId="0" borderId="21" xfId="1" applyFont="1" applyBorder="1" applyAlignment="1">
      <alignment horizontal="left" vertical="top"/>
    </xf>
    <xf numFmtId="0" fontId="9" fillId="0" borderId="1" xfId="1" applyFont="1" applyFill="1" applyBorder="1" applyAlignment="1">
      <alignment horizontal="left" vertical="top" wrapText="1"/>
    </xf>
    <xf numFmtId="0" fontId="9" fillId="0" borderId="4" xfId="1" applyFont="1" applyFill="1" applyBorder="1" applyAlignment="1">
      <alignment horizontal="left" vertical="top"/>
    </xf>
    <xf numFmtId="0" fontId="9" fillId="0" borderId="5" xfId="1" applyFont="1" applyFill="1" applyBorder="1" applyAlignment="1">
      <alignment horizontal="left" vertical="top"/>
    </xf>
    <xf numFmtId="0" fontId="10" fillId="0" borderId="4" xfId="1" applyFont="1" applyFill="1" applyBorder="1" applyAlignment="1">
      <alignment horizontal="left" vertical="top"/>
    </xf>
    <xf numFmtId="0" fontId="10" fillId="0" borderId="5" xfId="1" applyFont="1" applyFill="1" applyBorder="1" applyAlignment="1">
      <alignment horizontal="left" vertical="top"/>
    </xf>
    <xf numFmtId="0" fontId="10" fillId="0" borderId="1" xfId="1" applyFont="1" applyFill="1" applyBorder="1" applyAlignment="1">
      <alignment horizontal="center" vertical="top"/>
    </xf>
    <xf numFmtId="0" fontId="10" fillId="0" borderId="4" xfId="1" applyFont="1" applyFill="1" applyBorder="1" applyAlignment="1">
      <alignment horizontal="center" vertical="top"/>
    </xf>
    <xf numFmtId="0" fontId="10" fillId="0" borderId="5" xfId="1" applyFont="1" applyFill="1" applyBorder="1" applyAlignment="1">
      <alignment horizontal="center" vertical="top"/>
    </xf>
    <xf numFmtId="0" fontId="12" fillId="0" borderId="8" xfId="1" applyFont="1" applyFill="1" applyBorder="1" applyAlignment="1">
      <alignment horizontal="right" vertical="top"/>
    </xf>
    <xf numFmtId="0" fontId="12" fillId="0" borderId="9" xfId="1" applyFont="1" applyFill="1" applyBorder="1" applyAlignment="1">
      <alignment horizontal="right" vertical="top"/>
    </xf>
    <xf numFmtId="0" fontId="14" fillId="0" borderId="1" xfId="1" applyFont="1" applyBorder="1" applyAlignment="1">
      <alignment horizontal="center" vertical="top" wrapText="1"/>
    </xf>
    <xf numFmtId="0" fontId="14" fillId="0" borderId="4" xfId="1" applyFont="1" applyBorder="1" applyAlignment="1">
      <alignment horizontal="center" vertical="top" wrapText="1"/>
    </xf>
    <xf numFmtId="0" fontId="14" fillId="0" borderId="5" xfId="1" applyFont="1" applyBorder="1" applyAlignment="1">
      <alignment horizontal="center" vertical="top" wrapText="1"/>
    </xf>
    <xf numFmtId="0" fontId="6" fillId="0" borderId="11" xfId="1" applyFont="1" applyFill="1" applyBorder="1" applyAlignment="1">
      <alignment horizontal="right" vertical="top" wrapText="1"/>
    </xf>
    <xf numFmtId="0" fontId="6" fillId="0" borderId="12" xfId="1" applyFont="1" applyFill="1" applyBorder="1" applyAlignment="1">
      <alignment horizontal="right" vertical="top" wrapText="1"/>
    </xf>
    <xf numFmtId="0" fontId="6" fillId="0" borderId="20" xfId="1" applyFont="1" applyFill="1" applyBorder="1" applyAlignment="1">
      <alignment horizontal="right" vertical="top" wrapText="1"/>
    </xf>
    <xf numFmtId="0" fontId="6" fillId="0" borderId="2" xfId="1" applyFont="1" applyFill="1" applyBorder="1" applyAlignment="1">
      <alignment horizontal="right" vertical="top" wrapText="1"/>
    </xf>
    <xf numFmtId="0" fontId="9" fillId="0" borderId="20" xfId="1" applyFont="1" applyFill="1" applyBorder="1" applyAlignment="1">
      <alignment horizontal="right" vertical="top"/>
    </xf>
    <xf numFmtId="0" fontId="9" fillId="0" borderId="2" xfId="1" applyFont="1" applyFill="1" applyBorder="1" applyAlignment="1">
      <alignment horizontal="right" vertical="top"/>
    </xf>
    <xf numFmtId="0" fontId="10" fillId="0" borderId="14" xfId="1" applyFont="1" applyFill="1" applyBorder="1" applyAlignment="1">
      <alignment horizontal="right" vertical="top"/>
    </xf>
    <xf numFmtId="0" fontId="10" fillId="0" borderId="21" xfId="1" applyFont="1" applyFill="1" applyBorder="1" applyAlignment="1">
      <alignment horizontal="right" vertical="top"/>
    </xf>
    <xf numFmtId="0" fontId="0" fillId="0" borderId="24" xfId="0" applyBorder="1" applyAlignment="1">
      <alignment horizontal="left" vertical="top"/>
    </xf>
    <xf numFmtId="0" fontId="0" fillId="0" borderId="25" xfId="0" applyBorder="1" applyAlignment="1">
      <alignment horizontal="left" vertical="top"/>
    </xf>
    <xf numFmtId="0" fontId="6" fillId="0" borderId="22" xfId="1" applyFont="1" applyFill="1" applyBorder="1" applyAlignment="1">
      <alignment horizontal="right" vertical="top" wrapText="1"/>
    </xf>
    <xf numFmtId="0" fontId="6" fillId="0" borderId="6" xfId="1" applyFont="1" applyFill="1" applyBorder="1" applyAlignment="1">
      <alignment horizontal="right" vertical="top" wrapText="1"/>
    </xf>
    <xf numFmtId="0" fontId="0" fillId="0" borderId="14" xfId="0" applyBorder="1" applyAlignment="1">
      <alignment horizontal="left"/>
    </xf>
    <xf numFmtId="0" fontId="0" fillId="0" borderId="21" xfId="0" applyBorder="1" applyAlignment="1">
      <alignment horizontal="left"/>
    </xf>
    <xf numFmtId="0" fontId="0" fillId="0" borderId="23" xfId="0" applyBorder="1" applyAlignment="1">
      <alignment horizontal="left"/>
    </xf>
    <xf numFmtId="0" fontId="0" fillId="0" borderId="7" xfId="0" applyBorder="1" applyAlignment="1">
      <alignment horizontal="left"/>
    </xf>
    <xf numFmtId="0" fontId="3" fillId="0" borderId="20" xfId="0" applyFont="1" applyBorder="1" applyAlignment="1">
      <alignment horizontal="left"/>
    </xf>
    <xf numFmtId="0" fontId="3" fillId="0" borderId="2" xfId="0" applyFont="1" applyBorder="1" applyAlignment="1">
      <alignment horizontal="left"/>
    </xf>
    <xf numFmtId="0" fontId="0" fillId="0" borderId="11" xfId="0" applyBorder="1" applyAlignment="1">
      <alignment horizontal="left" vertical="top" wrapText="1"/>
    </xf>
    <xf numFmtId="0" fontId="0" fillId="0" borderId="14" xfId="0" applyBorder="1" applyAlignment="1">
      <alignment horizontal="left" vertical="top" wrapText="1"/>
    </xf>
    <xf numFmtId="0" fontId="0" fillId="0" borderId="17" xfId="0" applyBorder="1" applyAlignment="1">
      <alignment horizontal="left" vertical="top" wrapText="1"/>
    </xf>
    <xf numFmtId="0" fontId="0" fillId="0" borderId="19" xfId="0" applyBorder="1" applyAlignment="1">
      <alignment horizontal="left" vertical="top" wrapText="1"/>
    </xf>
    <xf numFmtId="0" fontId="9" fillId="0" borderId="1" xfId="1" applyFont="1" applyBorder="1" applyAlignment="1">
      <alignment horizontal="left" vertical="top" wrapText="1"/>
    </xf>
    <xf numFmtId="0" fontId="9" fillId="0" borderId="4" xfId="1" applyFont="1" applyBorder="1" applyAlignment="1">
      <alignment horizontal="left" vertical="top"/>
    </xf>
    <xf numFmtId="0" fontId="9" fillId="0" borderId="5" xfId="1" applyFont="1" applyBorder="1" applyAlignment="1">
      <alignment horizontal="left" vertical="top"/>
    </xf>
    <xf numFmtId="0" fontId="10" fillId="0" borderId="4" xfId="1" applyFont="1" applyBorder="1" applyAlignment="1">
      <alignment horizontal="left" vertical="top"/>
    </xf>
    <xf numFmtId="0" fontId="10" fillId="0" borderId="5" xfId="1" applyFont="1" applyBorder="1" applyAlignment="1">
      <alignment horizontal="left" vertical="top"/>
    </xf>
    <xf numFmtId="0" fontId="10" fillId="0" borderId="1" xfId="1" applyFont="1" applyBorder="1" applyAlignment="1">
      <alignment horizontal="center" vertical="top"/>
    </xf>
    <xf numFmtId="0" fontId="10" fillId="0" borderId="4" xfId="1" applyFont="1" applyBorder="1" applyAlignment="1">
      <alignment horizontal="center" vertical="top"/>
    </xf>
    <xf numFmtId="0" fontId="10" fillId="0" borderId="5" xfId="1" applyFont="1" applyBorder="1" applyAlignment="1">
      <alignment horizontal="center" vertical="top"/>
    </xf>
    <xf numFmtId="0" fontId="15" fillId="0" borderId="24" xfId="0" applyFont="1" applyBorder="1" applyAlignment="1">
      <alignment horizontal="left" vertical="top"/>
    </xf>
    <xf numFmtId="0" fontId="15" fillId="0" borderId="25" xfId="0" applyFont="1" applyBorder="1" applyAlignment="1">
      <alignment horizontal="left" vertical="top"/>
    </xf>
    <xf numFmtId="0" fontId="9" fillId="0" borderId="11" xfId="1" applyFont="1" applyBorder="1" applyAlignment="1">
      <alignment horizontal="left" vertical="top"/>
    </xf>
    <xf numFmtId="0" fontId="9" fillId="0" borderId="12" xfId="1" applyFont="1" applyBorder="1" applyAlignment="1">
      <alignment horizontal="left" vertical="top"/>
    </xf>
    <xf numFmtId="0" fontId="9" fillId="0" borderId="20" xfId="1" applyFont="1" applyBorder="1" applyAlignment="1">
      <alignment horizontal="left" vertical="top"/>
    </xf>
    <xf numFmtId="0" fontId="9" fillId="0" borderId="2" xfId="1" applyFont="1" applyBorder="1" applyAlignment="1">
      <alignment horizontal="left" vertical="top"/>
    </xf>
    <xf numFmtId="0" fontId="9" fillId="0" borderId="14" xfId="1" applyFont="1" applyBorder="1" applyAlignment="1">
      <alignment horizontal="left" vertical="top" wrapText="1"/>
    </xf>
    <xf numFmtId="0" fontId="9" fillId="0" borderId="21" xfId="1" applyFont="1" applyBorder="1" applyAlignment="1">
      <alignment horizontal="left" vertical="top" wrapText="1"/>
    </xf>
    <xf numFmtId="0" fontId="10" fillId="0" borderId="8" xfId="1" applyFont="1" applyBorder="1" applyAlignment="1">
      <alignment horizontal="left" vertical="top"/>
    </xf>
    <xf numFmtId="0" fontId="10" fillId="0" borderId="9" xfId="1" applyFont="1" applyBorder="1" applyAlignment="1">
      <alignment horizontal="left" vertical="top"/>
    </xf>
    <xf numFmtId="0" fontId="15" fillId="0" borderId="11" xfId="0" applyFont="1" applyBorder="1" applyAlignment="1">
      <alignment horizontal="left" vertical="top"/>
    </xf>
    <xf numFmtId="0" fontId="15" fillId="0" borderId="12" xfId="0" applyFont="1" applyBorder="1" applyAlignment="1">
      <alignment horizontal="left" vertical="top"/>
    </xf>
    <xf numFmtId="0" fontId="16" fillId="0" borderId="20" xfId="0" applyFont="1" applyBorder="1" applyAlignment="1">
      <alignment horizontal="left"/>
    </xf>
    <xf numFmtId="0" fontId="16" fillId="0" borderId="2" xfId="0" applyFont="1" applyBorder="1" applyAlignment="1">
      <alignment horizontal="left"/>
    </xf>
    <xf numFmtId="0" fontId="15" fillId="0" borderId="23" xfId="0" applyFont="1" applyBorder="1" applyAlignment="1">
      <alignment horizontal="left"/>
    </xf>
    <xf numFmtId="0" fontId="15" fillId="0" borderId="7" xfId="0" applyFont="1" applyBorder="1" applyAlignment="1">
      <alignment horizontal="left"/>
    </xf>
    <xf numFmtId="0" fontId="15" fillId="0" borderId="20" xfId="0" applyFont="1" applyBorder="1" applyAlignment="1">
      <alignment horizontal="left"/>
    </xf>
    <xf numFmtId="0" fontId="15" fillId="0" borderId="2" xfId="0" applyFont="1" applyBorder="1" applyAlignment="1">
      <alignment horizontal="left"/>
    </xf>
  </cellXfs>
  <cellStyles count="4">
    <cellStyle name="Comma 2" xfId="3" xr:uid="{89DD25A9-01DA-4E29-9425-7F7A99A87DF0}"/>
    <cellStyle name="Normal" xfId="0" builtinId="0"/>
    <cellStyle name="Normal 2" xfId="1" xr:uid="{7F7E2972-3341-4D78-AA1A-E109CA3409E1}"/>
    <cellStyle name="Normal 2 2" xfId="2" xr:uid="{F15C1FD4-1D65-4CAF-9862-CDDF51B8D423}"/>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B2CF9-1BE0-4542-9260-F380EFE50C52}">
  <dimension ref="A1:N37"/>
  <sheetViews>
    <sheetView tabSelected="1" zoomScaleNormal="100" workbookViewId="0">
      <selection activeCell="B2" sqref="B2"/>
    </sheetView>
  </sheetViews>
  <sheetFormatPr defaultRowHeight="15" x14ac:dyDescent="0.25"/>
  <cols>
    <col min="1" max="1" width="34.42578125" style="6" customWidth="1"/>
    <col min="2" max="2" width="84.42578125" customWidth="1"/>
    <col min="3" max="3" width="37.42578125" customWidth="1"/>
    <col min="4" max="6" width="9.140625" style="6"/>
    <col min="7" max="7" width="12" style="6" customWidth="1"/>
    <col min="9" max="12" width="9.140625" customWidth="1"/>
  </cols>
  <sheetData>
    <row r="1" spans="1:14" ht="21.75" thickBot="1" x14ac:dyDescent="0.3">
      <c r="A1" s="71" t="s">
        <v>49</v>
      </c>
      <c r="B1" s="72"/>
      <c r="C1" s="73"/>
      <c r="D1" s="13"/>
      <c r="E1" s="38" t="s">
        <v>59</v>
      </c>
      <c r="F1" s="13"/>
      <c r="G1" s="9"/>
      <c r="H1" s="1"/>
      <c r="I1" s="1"/>
      <c r="J1" s="1"/>
      <c r="K1" s="2"/>
      <c r="L1" s="2"/>
      <c r="M1" s="2"/>
      <c r="N1" s="2"/>
    </row>
    <row r="2" spans="1:14" ht="33" customHeight="1" thickBot="1" x14ac:dyDescent="0.35">
      <c r="A2" s="19" t="s">
        <v>15</v>
      </c>
      <c r="B2" s="18" t="s">
        <v>52</v>
      </c>
      <c r="C2" s="21" t="s">
        <v>0</v>
      </c>
      <c r="D2" s="10"/>
      <c r="E2" s="10"/>
      <c r="F2" s="10"/>
      <c r="G2" s="9"/>
      <c r="H2" s="1"/>
      <c r="I2" s="1"/>
      <c r="J2" s="1"/>
      <c r="K2" s="2"/>
      <c r="L2" s="2"/>
      <c r="M2" s="2"/>
      <c r="N2" s="2"/>
    </row>
    <row r="3" spans="1:14" ht="33" customHeight="1" x14ac:dyDescent="0.25">
      <c r="A3" s="92" t="s">
        <v>18</v>
      </c>
      <c r="B3" s="14" t="s">
        <v>16</v>
      </c>
      <c r="C3" s="22">
        <v>0</v>
      </c>
      <c r="D3" s="10"/>
      <c r="E3" s="10"/>
      <c r="F3" s="10"/>
      <c r="G3" s="9"/>
      <c r="H3" s="1"/>
      <c r="I3" s="1"/>
      <c r="J3" s="1"/>
      <c r="K3" s="3"/>
      <c r="L3" s="4"/>
      <c r="M3" s="2"/>
      <c r="N3" s="2"/>
    </row>
    <row r="4" spans="1:14" ht="30.75" customHeight="1" thickBot="1" x14ac:dyDescent="0.3">
      <c r="A4" s="93"/>
      <c r="B4" s="15" t="s">
        <v>11</v>
      </c>
      <c r="C4" s="23">
        <v>0</v>
      </c>
      <c r="D4" s="10"/>
      <c r="E4" s="10"/>
      <c r="F4" s="10"/>
      <c r="G4" s="9"/>
      <c r="H4" s="1"/>
      <c r="I4" s="1"/>
      <c r="J4" s="1"/>
      <c r="K4" s="3"/>
      <c r="L4" s="4"/>
      <c r="M4" s="2"/>
      <c r="N4" s="2"/>
    </row>
    <row r="5" spans="1:14" ht="15" customHeight="1" x14ac:dyDescent="0.25">
      <c r="A5" s="94" t="s">
        <v>19</v>
      </c>
      <c r="B5" s="16" t="s">
        <v>12</v>
      </c>
      <c r="C5" s="22">
        <v>0</v>
      </c>
      <c r="D5" s="10"/>
      <c r="E5" s="10"/>
      <c r="F5" s="10"/>
      <c r="G5" s="9"/>
      <c r="H5" s="1"/>
      <c r="I5" s="1"/>
      <c r="J5" s="1"/>
      <c r="K5" s="3"/>
      <c r="L5" s="4"/>
      <c r="M5" s="2"/>
      <c r="N5" s="2"/>
    </row>
    <row r="6" spans="1:14" ht="15" customHeight="1" thickBot="1" x14ac:dyDescent="0.3">
      <c r="A6" s="95"/>
      <c r="B6" s="17" t="s">
        <v>13</v>
      </c>
      <c r="C6" s="23">
        <v>0</v>
      </c>
      <c r="D6" s="10"/>
      <c r="E6" s="10"/>
      <c r="F6" s="10"/>
      <c r="G6" s="9"/>
      <c r="H6" s="1"/>
      <c r="I6" s="1"/>
      <c r="J6" s="1"/>
      <c r="K6" s="3"/>
      <c r="L6" s="4"/>
      <c r="M6" s="2"/>
      <c r="N6" s="2"/>
    </row>
    <row r="7" spans="1:14" ht="15" customHeight="1" x14ac:dyDescent="0.25">
      <c r="A7" s="49" t="s">
        <v>6</v>
      </c>
      <c r="B7" s="50"/>
      <c r="C7" s="24">
        <v>36055</v>
      </c>
      <c r="D7" s="10"/>
      <c r="E7" s="10"/>
      <c r="F7" s="10"/>
      <c r="G7" s="9"/>
      <c r="H7" s="1"/>
      <c r="I7" s="1"/>
      <c r="J7" s="1"/>
      <c r="L7" s="4"/>
      <c r="M7" s="2"/>
      <c r="N7" s="2"/>
    </row>
    <row r="8" spans="1:14" ht="15" customHeight="1" thickBot="1" x14ac:dyDescent="0.3">
      <c r="A8" s="51" t="s">
        <v>7</v>
      </c>
      <c r="B8" s="52"/>
      <c r="C8" s="40" t="s">
        <v>34</v>
      </c>
      <c r="D8" s="10"/>
      <c r="E8" s="10"/>
      <c r="F8" s="10"/>
      <c r="G8" s="9"/>
      <c r="H8" s="1"/>
      <c r="I8" s="1"/>
      <c r="J8" s="1"/>
      <c r="L8" s="4"/>
      <c r="M8" s="2"/>
      <c r="N8" s="2"/>
    </row>
    <row r="9" spans="1:14" ht="15" customHeight="1" thickBot="1" x14ac:dyDescent="0.3">
      <c r="A9" s="53" t="s">
        <v>33</v>
      </c>
      <c r="B9" s="54"/>
      <c r="C9" s="41">
        <f>+IF(C10&gt;0,C10,C11)</f>
        <v>0</v>
      </c>
      <c r="D9" s="10"/>
      <c r="E9" s="10"/>
      <c r="F9" s="10"/>
      <c r="G9" s="11"/>
      <c r="H9" s="1"/>
      <c r="I9" s="1"/>
      <c r="J9" s="1"/>
      <c r="L9" s="4"/>
      <c r="M9" s="2"/>
      <c r="N9" s="2"/>
    </row>
    <row r="10" spans="1:14" ht="15" customHeight="1" x14ac:dyDescent="0.25">
      <c r="A10" s="55" t="s">
        <v>50</v>
      </c>
      <c r="B10" s="56"/>
      <c r="C10" s="39">
        <v>0</v>
      </c>
      <c r="D10" s="10"/>
      <c r="E10" s="10"/>
      <c r="F10" s="10"/>
      <c r="G10" s="9"/>
      <c r="H10" s="1"/>
      <c r="I10" s="1"/>
      <c r="J10" s="1"/>
      <c r="L10" s="4"/>
      <c r="M10" s="2"/>
      <c r="N10" s="2"/>
    </row>
    <row r="11" spans="1:14" ht="15" customHeight="1" thickBot="1" x14ac:dyDescent="0.3">
      <c r="A11" s="59" t="s">
        <v>5</v>
      </c>
      <c r="B11" s="60"/>
      <c r="C11" s="23">
        <v>0</v>
      </c>
      <c r="D11" s="10"/>
      <c r="E11" s="10"/>
      <c r="F11" s="10"/>
      <c r="G11" s="9"/>
      <c r="H11" s="1"/>
      <c r="I11" s="1"/>
      <c r="J11" s="1"/>
      <c r="K11" s="3"/>
      <c r="L11" s="4"/>
      <c r="M11" s="2"/>
      <c r="N11" s="2"/>
    </row>
    <row r="12" spans="1:14" ht="15" customHeight="1" x14ac:dyDescent="0.25">
      <c r="A12" s="57" t="s">
        <v>14</v>
      </c>
      <c r="B12" s="58"/>
      <c r="C12" s="34">
        <f>+SUM(C13:C18)</f>
        <v>0</v>
      </c>
      <c r="D12" s="10"/>
      <c r="E12" s="10"/>
      <c r="F12" s="10"/>
      <c r="G12" s="9"/>
      <c r="H12" s="1"/>
      <c r="I12" s="1"/>
      <c r="J12" s="1"/>
      <c r="L12" s="4"/>
      <c r="M12" s="2"/>
      <c r="N12" s="2"/>
    </row>
    <row r="13" spans="1:14" ht="15" customHeight="1" x14ac:dyDescent="0.25">
      <c r="A13" s="43" t="s">
        <v>8</v>
      </c>
      <c r="B13" s="44"/>
      <c r="C13" s="26">
        <v>0</v>
      </c>
      <c r="D13" s="10"/>
      <c r="E13" s="10"/>
      <c r="F13" s="10"/>
      <c r="G13" s="9"/>
      <c r="H13" s="1"/>
      <c r="I13" s="1"/>
      <c r="J13" s="1"/>
      <c r="L13" s="4"/>
      <c r="M13" s="2"/>
      <c r="N13" s="2"/>
    </row>
    <row r="14" spans="1:14" ht="15" customHeight="1" x14ac:dyDescent="0.25">
      <c r="A14" s="43" t="s">
        <v>9</v>
      </c>
      <c r="B14" s="44"/>
      <c r="C14" s="26">
        <v>0</v>
      </c>
      <c r="D14" s="10"/>
      <c r="E14" s="10"/>
      <c r="F14" s="10"/>
      <c r="G14" s="9"/>
      <c r="H14" s="1"/>
      <c r="I14" s="1"/>
      <c r="J14" s="1"/>
      <c r="L14" s="4"/>
      <c r="M14" s="2"/>
      <c r="N14" s="2"/>
    </row>
    <row r="15" spans="1:14" ht="15" customHeight="1" x14ac:dyDescent="0.25">
      <c r="A15" s="35" t="s">
        <v>1</v>
      </c>
      <c r="B15" s="36"/>
      <c r="C15" s="26">
        <v>0</v>
      </c>
      <c r="D15" s="10"/>
      <c r="E15" s="10"/>
      <c r="F15" s="10"/>
      <c r="G15" s="9"/>
      <c r="H15" s="1"/>
      <c r="I15" s="1"/>
      <c r="J15" s="1"/>
      <c r="L15" s="4"/>
      <c r="M15" s="2"/>
      <c r="N15" s="2"/>
    </row>
    <row r="16" spans="1:14" ht="15" customHeight="1" x14ac:dyDescent="0.25">
      <c r="A16" s="43" t="s">
        <v>2</v>
      </c>
      <c r="B16" s="44"/>
      <c r="C16" s="26">
        <v>0</v>
      </c>
      <c r="D16" s="10"/>
      <c r="E16" s="10"/>
      <c r="F16" s="10"/>
      <c r="G16" s="9"/>
      <c r="H16" s="1"/>
      <c r="I16" s="1"/>
      <c r="J16" s="1"/>
      <c r="K16" s="3"/>
      <c r="L16" s="4"/>
      <c r="M16" s="2"/>
      <c r="N16" s="2"/>
    </row>
    <row r="17" spans="1:14" ht="15" customHeight="1" x14ac:dyDescent="0.25">
      <c r="A17" s="43" t="s">
        <v>3</v>
      </c>
      <c r="B17" s="44"/>
      <c r="C17" s="26">
        <v>0</v>
      </c>
      <c r="D17" s="10"/>
      <c r="E17" s="10"/>
      <c r="F17" s="10"/>
      <c r="G17" s="9"/>
      <c r="H17" s="1"/>
      <c r="I17" s="1"/>
      <c r="J17" s="1"/>
      <c r="K17" s="3"/>
      <c r="L17" s="4"/>
      <c r="M17" s="2"/>
      <c r="N17" s="2"/>
    </row>
    <row r="18" spans="1:14" ht="15" customHeight="1" thickBot="1" x14ac:dyDescent="0.3">
      <c r="A18" s="86" t="s">
        <v>4</v>
      </c>
      <c r="B18" s="87"/>
      <c r="C18" s="23">
        <v>0</v>
      </c>
      <c r="D18" s="10"/>
      <c r="E18" s="10"/>
      <c r="F18" s="10"/>
      <c r="G18" s="9"/>
      <c r="H18" s="1"/>
      <c r="I18" s="1"/>
      <c r="J18" s="1"/>
      <c r="K18" s="3"/>
      <c r="L18" s="4"/>
      <c r="M18" s="2"/>
      <c r="N18" s="2"/>
    </row>
    <row r="19" spans="1:14" ht="15" customHeight="1" thickBot="1" x14ac:dyDescent="0.3">
      <c r="A19" s="45" t="s">
        <v>20</v>
      </c>
      <c r="B19" s="46"/>
      <c r="C19" s="27">
        <v>0</v>
      </c>
      <c r="D19" s="10"/>
      <c r="E19" s="10"/>
      <c r="F19" s="10"/>
      <c r="G19" s="9"/>
      <c r="H19" s="1"/>
      <c r="I19" s="1"/>
      <c r="J19" s="1"/>
      <c r="K19" s="3"/>
      <c r="L19" s="4"/>
      <c r="M19" s="2"/>
      <c r="N19" s="2"/>
    </row>
    <row r="20" spans="1:14" ht="15" hidden="1" customHeight="1" x14ac:dyDescent="0.25">
      <c r="A20" s="47"/>
      <c r="B20" s="48"/>
      <c r="C20" s="22"/>
      <c r="D20" s="10"/>
      <c r="E20" s="10"/>
      <c r="F20" s="10"/>
      <c r="G20" s="9"/>
      <c r="H20" s="1"/>
      <c r="I20" s="1"/>
      <c r="J20" s="1"/>
      <c r="K20" s="3"/>
      <c r="L20" s="4"/>
      <c r="M20" s="2"/>
      <c r="N20" s="2"/>
    </row>
    <row r="21" spans="1:14" ht="15" hidden="1" customHeight="1" x14ac:dyDescent="0.25">
      <c r="A21" s="90" t="s">
        <v>10</v>
      </c>
      <c r="B21" s="91"/>
      <c r="C21" s="28">
        <f>SUM(C22:C25)</f>
        <v>0</v>
      </c>
      <c r="D21" s="10"/>
      <c r="E21" s="10"/>
      <c r="F21" s="10"/>
      <c r="G21" s="9"/>
      <c r="H21" s="1"/>
      <c r="I21" s="1"/>
      <c r="J21" s="1"/>
      <c r="K21" s="3"/>
      <c r="L21" s="4"/>
      <c r="M21" s="2"/>
      <c r="N21" s="2"/>
    </row>
    <row r="22" spans="1:14" ht="15" hidden="1" customHeight="1" x14ac:dyDescent="0.25">
      <c r="A22" s="88" t="s">
        <v>25</v>
      </c>
      <c r="B22" s="89"/>
      <c r="C22" s="28"/>
      <c r="D22" s="10"/>
      <c r="E22" s="10"/>
      <c r="F22" s="10"/>
      <c r="G22" s="9"/>
      <c r="H22" s="1"/>
      <c r="I22" s="1"/>
      <c r="J22" s="1"/>
      <c r="K22" s="8"/>
      <c r="L22" s="4"/>
      <c r="M22" s="2"/>
      <c r="N22" s="2"/>
    </row>
    <row r="23" spans="1:14" ht="15" hidden="1" customHeight="1" x14ac:dyDescent="0.25">
      <c r="A23" s="43" t="s">
        <v>26</v>
      </c>
      <c r="B23" s="44"/>
      <c r="C23" s="26"/>
      <c r="D23" s="10"/>
      <c r="E23" s="10"/>
      <c r="F23" s="10"/>
      <c r="G23" s="9"/>
      <c r="H23" s="1"/>
      <c r="I23" s="1"/>
      <c r="J23" s="1"/>
      <c r="K23" s="8"/>
      <c r="L23" s="4"/>
      <c r="M23" s="2"/>
      <c r="N23" s="2"/>
    </row>
    <row r="24" spans="1:14" ht="15" hidden="1" customHeight="1" x14ac:dyDescent="0.25">
      <c r="A24" s="43" t="s">
        <v>27</v>
      </c>
      <c r="B24" s="44"/>
      <c r="C24" s="26"/>
      <c r="D24" s="10"/>
      <c r="E24" s="10"/>
      <c r="F24" s="10"/>
      <c r="G24" s="12"/>
      <c r="H24" s="1"/>
      <c r="I24" s="1"/>
      <c r="J24" s="1"/>
      <c r="K24" s="3"/>
      <c r="L24" s="4"/>
      <c r="M24" s="2"/>
      <c r="N24" s="2"/>
    </row>
    <row r="25" spans="1:14" ht="15" hidden="1" customHeight="1" x14ac:dyDescent="0.25">
      <c r="A25" s="43" t="s">
        <v>28</v>
      </c>
      <c r="B25" s="44"/>
      <c r="C25" s="26"/>
      <c r="D25" s="10"/>
      <c r="E25" s="10"/>
      <c r="F25" s="10"/>
      <c r="G25" s="9"/>
      <c r="H25" s="1"/>
      <c r="I25" s="1"/>
      <c r="J25" s="1"/>
      <c r="K25" s="7"/>
      <c r="L25" s="4"/>
      <c r="M25" s="2"/>
      <c r="N25" s="2"/>
    </row>
    <row r="26" spans="1:14" ht="15" hidden="1" customHeight="1" x14ac:dyDescent="0.25">
      <c r="A26" s="43"/>
      <c r="B26" s="44"/>
      <c r="C26" s="42"/>
      <c r="D26" s="10"/>
      <c r="E26" s="10"/>
      <c r="F26" s="10"/>
      <c r="G26" s="9"/>
      <c r="H26" s="1"/>
      <c r="I26" s="1"/>
      <c r="J26" s="1"/>
      <c r="K26" s="7"/>
      <c r="L26" s="4"/>
      <c r="M26" s="2"/>
      <c r="N26" s="2"/>
    </row>
    <row r="27" spans="1:14" ht="15" hidden="1" customHeight="1" thickBot="1" x14ac:dyDescent="0.3">
      <c r="A27" s="82"/>
      <c r="B27" s="83"/>
      <c r="C27" s="23"/>
      <c r="D27" s="10"/>
      <c r="E27" s="10"/>
      <c r="F27" s="10"/>
      <c r="G27" s="9"/>
      <c r="H27" s="1"/>
      <c r="I27" s="1"/>
      <c r="J27" s="1"/>
      <c r="K27" s="7"/>
      <c r="L27" s="4"/>
      <c r="M27" s="2"/>
      <c r="N27" s="2"/>
    </row>
    <row r="28" spans="1:14" ht="27.75" customHeight="1" x14ac:dyDescent="0.25">
      <c r="A28" s="74" t="s">
        <v>21</v>
      </c>
      <c r="B28" s="75"/>
      <c r="C28" s="29">
        <f>IF(C7&gt;Sheet1!B9,"Įmonė įsteigta po 2021-01-01 ir netenkina paskolos teikimo sąlygų",C3*0.25)</f>
        <v>0</v>
      </c>
      <c r="D28" s="10"/>
      <c r="E28" s="10"/>
      <c r="F28" s="10"/>
      <c r="G28" s="9"/>
      <c r="H28" s="1"/>
      <c r="I28" s="1"/>
      <c r="L28" s="4"/>
      <c r="M28" s="2"/>
      <c r="N28" s="2"/>
    </row>
    <row r="29" spans="1:14" ht="30" customHeight="1" x14ac:dyDescent="0.25">
      <c r="A29" s="84" t="s">
        <v>22</v>
      </c>
      <c r="B29" s="85"/>
      <c r="C29" s="30">
        <f>IF(C7&lt;Sheet1!B10,C4*2,IF(C7&gt;Sheet1!B9,"Įmonė įsteigta po 2021-01-01 ir netenkina paskolos teikimo sąlygų",((C5+C6)/(Sheet1!B9-C7+1))*365*2))</f>
        <v>0</v>
      </c>
      <c r="D29" s="10"/>
      <c r="E29" s="10"/>
      <c r="F29" s="10"/>
      <c r="G29" s="11"/>
      <c r="H29" s="1"/>
      <c r="I29" s="1"/>
      <c r="L29" s="4"/>
      <c r="M29" s="2"/>
      <c r="N29" s="2"/>
    </row>
    <row r="30" spans="1:14" ht="15" customHeight="1" x14ac:dyDescent="0.25">
      <c r="A30" s="76" t="s">
        <v>32</v>
      </c>
      <c r="B30" s="77"/>
      <c r="C30" s="31">
        <f>IF(IF(C10&gt;0,C10/6,C11/6)-C14&lt;0,"Jau išduota paskola viršija dviejų mėnesių apyvartos vidurkį ir nauja paskola nebegali būti išduota",IF(C10&gt;0,C10/6,C11/6)-C14)</f>
        <v>0</v>
      </c>
      <c r="D30" s="10"/>
      <c r="E30" s="10"/>
      <c r="F30" s="10"/>
      <c r="G30" s="9"/>
      <c r="H30" s="1"/>
      <c r="I30" s="1"/>
      <c r="J30" s="1"/>
      <c r="K30" s="3"/>
      <c r="L30" s="4"/>
      <c r="M30" s="2"/>
      <c r="N30" s="2"/>
    </row>
    <row r="31" spans="1:14" ht="15.75" customHeight="1" x14ac:dyDescent="0.25">
      <c r="A31" s="78" t="s">
        <v>23</v>
      </c>
      <c r="B31" s="79"/>
      <c r="C31" s="31">
        <f>+Sheet1!B12-C12</f>
        <v>5000000</v>
      </c>
      <c r="D31" s="10"/>
      <c r="E31" s="10"/>
      <c r="F31" s="10"/>
      <c r="G31" s="9"/>
      <c r="H31" s="1"/>
      <c r="I31" s="1"/>
      <c r="J31" s="1"/>
      <c r="K31" s="3"/>
      <c r="L31" s="4"/>
      <c r="M31" s="2"/>
      <c r="N31" s="2"/>
    </row>
    <row r="32" spans="1:14" ht="15.75" customHeight="1" thickBot="1" x14ac:dyDescent="0.3">
      <c r="A32" s="80" t="s">
        <v>31</v>
      </c>
      <c r="B32" s="81"/>
      <c r="C32" s="32">
        <f>Sheet1!B13-C19</f>
        <v>10000000</v>
      </c>
      <c r="D32" s="10"/>
      <c r="E32" s="10"/>
      <c r="F32" s="10"/>
      <c r="G32" s="11"/>
      <c r="H32" s="1"/>
      <c r="I32" s="1"/>
      <c r="J32" s="1"/>
      <c r="K32" s="3"/>
      <c r="L32" s="4"/>
      <c r="M32" s="2"/>
      <c r="N32" s="2"/>
    </row>
    <row r="33" spans="1:14" ht="19.5" thickBot="1" x14ac:dyDescent="0.3">
      <c r="A33" s="69" t="s">
        <v>24</v>
      </c>
      <c r="B33" s="70"/>
      <c r="C33" s="33">
        <f>MIN(MIN(MAX(C28,C29),C31,C32)-C12,C30)</f>
        <v>0</v>
      </c>
      <c r="D33" s="10"/>
      <c r="E33" s="10"/>
      <c r="F33" s="10"/>
      <c r="G33" s="9"/>
      <c r="H33" s="1"/>
      <c r="I33" s="1"/>
      <c r="J33" s="1"/>
      <c r="K33" s="2"/>
      <c r="L33" s="5"/>
      <c r="M33" s="2"/>
      <c r="N33" s="2"/>
    </row>
    <row r="34" spans="1:14" ht="184.5" customHeight="1" thickBot="1" x14ac:dyDescent="0.3">
      <c r="A34" s="61" t="s">
        <v>48</v>
      </c>
      <c r="B34" s="62"/>
      <c r="C34" s="63"/>
      <c r="D34" s="10"/>
      <c r="E34" s="10"/>
      <c r="F34" s="10"/>
      <c r="G34" s="9"/>
      <c r="H34" s="1"/>
      <c r="I34" s="1"/>
      <c r="J34" s="1"/>
      <c r="K34" s="2"/>
      <c r="L34" s="5"/>
      <c r="M34" s="2"/>
      <c r="N34" s="2"/>
    </row>
    <row r="35" spans="1:14" ht="225.75" customHeight="1" thickBot="1" x14ac:dyDescent="0.3">
      <c r="A35" s="61" t="s">
        <v>51</v>
      </c>
      <c r="B35" s="64"/>
      <c r="C35" s="65"/>
      <c r="D35" s="10"/>
      <c r="E35" s="10"/>
      <c r="F35" s="10"/>
      <c r="G35" s="9"/>
      <c r="H35" s="1"/>
      <c r="I35" s="1"/>
      <c r="J35" s="1"/>
      <c r="K35" s="2"/>
      <c r="L35" s="5"/>
      <c r="M35" s="2"/>
      <c r="N35" s="2"/>
    </row>
    <row r="36" spans="1:14" ht="162" customHeight="1" thickBot="1" x14ac:dyDescent="0.3">
      <c r="A36" s="61" t="s">
        <v>53</v>
      </c>
      <c r="B36" s="62"/>
      <c r="C36" s="63"/>
      <c r="D36" s="10"/>
      <c r="E36" s="10"/>
      <c r="F36" s="10"/>
      <c r="G36" s="9"/>
      <c r="H36" s="1"/>
      <c r="I36" s="1"/>
      <c r="J36" s="1"/>
      <c r="K36" s="2"/>
      <c r="L36" s="5"/>
      <c r="M36" s="2"/>
      <c r="N36" s="2"/>
    </row>
    <row r="37" spans="1:14" ht="19.5" thickBot="1" x14ac:dyDescent="0.3">
      <c r="A37" s="66" t="s">
        <v>17</v>
      </c>
      <c r="B37" s="67"/>
      <c r="C37" s="68"/>
      <c r="D37" s="10"/>
      <c r="E37" s="10"/>
      <c r="F37" s="10"/>
      <c r="G37" s="9"/>
      <c r="H37" s="1"/>
      <c r="I37" s="1"/>
      <c r="J37" s="1"/>
      <c r="K37" s="2"/>
      <c r="L37" s="5"/>
      <c r="M37" s="2"/>
      <c r="N37" s="2"/>
    </row>
  </sheetData>
  <sheetProtection algorithmName="SHA-512" hashValue="uzDey97/LEUH3RCMX7HKS8jIcccjr1+eHDgwW+oty9oSGx4JEPmw4Zs4fNgPKvHNheJ/zHsZoYzkrcGDvAcniQ==" saltValue="3EPiBgYQJE04QCVDuRON8w==" spinCount="100000" sheet="1" autoFilter="0" pivotTables="0"/>
  <protectedRanges>
    <protectedRange sqref="B2 C3:C8 C10:C11 C13:C19" name="Range1"/>
  </protectedRanges>
  <mergeCells count="33">
    <mergeCell ref="A1:C1"/>
    <mergeCell ref="A28:B28"/>
    <mergeCell ref="A30:B30"/>
    <mergeCell ref="A31:B31"/>
    <mergeCell ref="A32:B32"/>
    <mergeCell ref="A27:B27"/>
    <mergeCell ref="A29:B29"/>
    <mergeCell ref="A16:B16"/>
    <mergeCell ref="A18:B18"/>
    <mergeCell ref="A22:B22"/>
    <mergeCell ref="A23:B23"/>
    <mergeCell ref="A21:B21"/>
    <mergeCell ref="A25:B25"/>
    <mergeCell ref="A17:B17"/>
    <mergeCell ref="A3:A4"/>
    <mergeCell ref="A5:A6"/>
    <mergeCell ref="A34:C34"/>
    <mergeCell ref="A35:C35"/>
    <mergeCell ref="A36:C36"/>
    <mergeCell ref="A37:C37"/>
    <mergeCell ref="A33:B33"/>
    <mergeCell ref="A7:B7"/>
    <mergeCell ref="A8:B8"/>
    <mergeCell ref="A9:B9"/>
    <mergeCell ref="A10:B10"/>
    <mergeCell ref="A12:B12"/>
    <mergeCell ref="A11:B11"/>
    <mergeCell ref="A26:B26"/>
    <mergeCell ref="A24:B24"/>
    <mergeCell ref="A13:B13"/>
    <mergeCell ref="A14:B14"/>
    <mergeCell ref="A19:B19"/>
    <mergeCell ref="A20:B20"/>
  </mergeCells>
  <conditionalFormatting sqref="C28">
    <cfRule type="cellIs" dxfId="2" priority="3" operator="lessThan">
      <formula>0</formula>
    </cfRule>
  </conditionalFormatting>
  <conditionalFormatting sqref="C29">
    <cfRule type="cellIs" dxfId="1" priority="2" operator="lessThan">
      <formula>0</formula>
    </cfRule>
  </conditionalFormatting>
  <conditionalFormatting sqref="C30">
    <cfRule type="cellIs" dxfId="0" priority="1" operator="lessThan">
      <formula>0</formula>
    </cfRule>
  </conditionalFormatting>
  <pageMargins left="0.7" right="0.7" top="0.75" bottom="0.75" header="0.3" footer="0.3"/>
  <pageSetup paperSize="9" scale="55"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2AFBA9F8-0EC8-4ED4-B73E-C6A453D29621}">
          <x14:formula1>
            <xm:f>Sheet1!$B$4:$B$7</xm:f>
          </x14:formula1>
          <xm:sqref>C8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91648-C4D4-4107-8E31-B27D6686AB9D}">
  <dimension ref="A4:C14"/>
  <sheetViews>
    <sheetView workbookViewId="0">
      <selection activeCell="B14" sqref="B14"/>
    </sheetView>
  </sheetViews>
  <sheetFormatPr defaultRowHeight="15" x14ac:dyDescent="0.25"/>
  <cols>
    <col min="2" max="2" width="13.7109375" customWidth="1"/>
  </cols>
  <sheetData>
    <row r="4" spans="1:3" x14ac:dyDescent="0.25">
      <c r="A4" s="1"/>
      <c r="B4" s="3" t="s">
        <v>34</v>
      </c>
      <c r="C4" s="1">
        <v>0.5</v>
      </c>
    </row>
    <row r="5" spans="1:3" x14ac:dyDescent="0.25">
      <c r="A5" s="1"/>
      <c r="B5" s="3" t="s">
        <v>35</v>
      </c>
      <c r="C5" s="1">
        <v>0.5</v>
      </c>
    </row>
    <row r="6" spans="1:3" x14ac:dyDescent="0.25">
      <c r="A6" s="1"/>
      <c r="B6" s="3" t="s">
        <v>37</v>
      </c>
      <c r="C6" s="1">
        <v>0.4</v>
      </c>
    </row>
    <row r="7" spans="1:3" x14ac:dyDescent="0.25">
      <c r="A7" s="1"/>
      <c r="B7" s="3" t="s">
        <v>36</v>
      </c>
      <c r="C7" s="1" t="s">
        <v>47</v>
      </c>
    </row>
    <row r="8" spans="1:3" x14ac:dyDescent="0.25">
      <c r="A8" s="1"/>
      <c r="B8" s="3"/>
    </row>
    <row r="9" spans="1:3" x14ac:dyDescent="0.25">
      <c r="A9" s="1"/>
      <c r="B9" s="8">
        <v>44196</v>
      </c>
    </row>
    <row r="10" spans="1:3" x14ac:dyDescent="0.25">
      <c r="A10" s="1"/>
      <c r="B10" s="8">
        <v>43466</v>
      </c>
    </row>
    <row r="11" spans="1:3" x14ac:dyDescent="0.25">
      <c r="A11" s="1"/>
      <c r="B11" s="3" t="s">
        <v>29</v>
      </c>
    </row>
    <row r="12" spans="1:3" x14ac:dyDescent="0.25">
      <c r="A12" s="1" t="s">
        <v>38</v>
      </c>
      <c r="B12" s="7">
        <v>5000000</v>
      </c>
    </row>
    <row r="13" spans="1:3" x14ac:dyDescent="0.25">
      <c r="A13" s="1" t="s">
        <v>30</v>
      </c>
      <c r="B13" s="7">
        <v>10000000</v>
      </c>
    </row>
    <row r="14" spans="1:3" x14ac:dyDescent="0.25">
      <c r="A14" t="s">
        <v>58</v>
      </c>
      <c r="B14" s="7">
        <v>3000000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F7CC2-B356-4A44-8A76-9AEA1FF79155}">
  <dimension ref="A1:K18"/>
  <sheetViews>
    <sheetView workbookViewId="0">
      <selection activeCell="A17" sqref="A17:C17"/>
    </sheetView>
  </sheetViews>
  <sheetFormatPr defaultRowHeight="15" x14ac:dyDescent="0.25"/>
  <cols>
    <col min="1" max="1" width="34.42578125" customWidth="1"/>
    <col min="2" max="2" width="73.5703125" customWidth="1"/>
    <col min="3" max="3" width="32.28515625" customWidth="1"/>
    <col min="4" max="4" width="11.42578125" customWidth="1"/>
    <col min="5" max="12" width="9.5703125" customWidth="1"/>
  </cols>
  <sheetData>
    <row r="1" spans="1:11" ht="21.75" thickBot="1" x14ac:dyDescent="0.3">
      <c r="A1" s="71" t="s">
        <v>55</v>
      </c>
      <c r="B1" s="72"/>
      <c r="C1" s="73"/>
      <c r="D1" s="1"/>
      <c r="E1" s="38" t="s">
        <v>59</v>
      </c>
      <c r="F1" s="1"/>
      <c r="G1" s="1"/>
      <c r="H1" s="2"/>
      <c r="I1" s="2"/>
      <c r="J1" s="2"/>
      <c r="K1" s="2"/>
    </row>
    <row r="2" spans="1:11" ht="33.75" customHeight="1" thickBot="1" x14ac:dyDescent="0.3">
      <c r="A2" s="19" t="s">
        <v>15</v>
      </c>
      <c r="B2" s="18" t="s">
        <v>52</v>
      </c>
      <c r="C2" s="20" t="s">
        <v>0</v>
      </c>
      <c r="D2" s="1"/>
      <c r="E2" s="1"/>
      <c r="F2" s="3"/>
      <c r="G2" s="1"/>
      <c r="H2" s="2"/>
      <c r="I2" s="2"/>
      <c r="J2" s="2"/>
      <c r="K2" s="2"/>
    </row>
    <row r="3" spans="1:11" ht="15" customHeight="1" x14ac:dyDescent="0.25">
      <c r="A3" s="106" t="s">
        <v>6</v>
      </c>
      <c r="B3" s="107"/>
      <c r="C3" s="24">
        <v>43225</v>
      </c>
      <c r="D3" s="1"/>
      <c r="E3" s="1"/>
      <c r="F3" s="3"/>
      <c r="G3" s="1"/>
      <c r="H3" s="3"/>
      <c r="I3" s="4"/>
      <c r="J3" s="2"/>
      <c r="K3" s="2"/>
    </row>
    <row r="4" spans="1:11" ht="15" customHeight="1" x14ac:dyDescent="0.25">
      <c r="A4" s="108" t="s">
        <v>7</v>
      </c>
      <c r="B4" s="109"/>
      <c r="C4" s="25" t="s">
        <v>34</v>
      </c>
      <c r="D4" s="1"/>
      <c r="E4" s="1"/>
      <c r="F4" s="3"/>
      <c r="G4" s="1"/>
      <c r="H4" s="3"/>
      <c r="I4" s="4"/>
      <c r="J4" s="2"/>
      <c r="K4" s="2"/>
    </row>
    <row r="5" spans="1:11" ht="15" customHeight="1" thickBot="1" x14ac:dyDescent="0.3">
      <c r="A5" s="110" t="s">
        <v>39</v>
      </c>
      <c r="B5" s="111"/>
      <c r="C5" s="23">
        <v>5000000</v>
      </c>
      <c r="D5" s="1"/>
      <c r="E5" s="1"/>
      <c r="F5" s="3"/>
      <c r="G5" s="1"/>
      <c r="H5" s="3"/>
      <c r="I5" s="4"/>
      <c r="J5" s="2"/>
      <c r="K5" s="2"/>
    </row>
    <row r="6" spans="1:11" ht="15" customHeight="1" thickBot="1" x14ac:dyDescent="0.3">
      <c r="A6" s="112" t="s">
        <v>40</v>
      </c>
      <c r="B6" s="113"/>
      <c r="C6" s="27">
        <v>500000</v>
      </c>
      <c r="D6" s="1"/>
      <c r="E6" s="1"/>
      <c r="F6" s="3"/>
      <c r="G6" s="1"/>
      <c r="H6" s="3"/>
      <c r="I6" s="4"/>
      <c r="J6" s="2"/>
      <c r="K6" s="2"/>
    </row>
    <row r="7" spans="1:11" ht="15" hidden="1" customHeight="1" x14ac:dyDescent="0.25">
      <c r="A7" s="114"/>
      <c r="B7" s="115"/>
      <c r="C7" s="22"/>
      <c r="D7" s="1"/>
      <c r="E7" s="1"/>
      <c r="F7" s="8"/>
      <c r="G7" s="1"/>
      <c r="H7" s="3"/>
      <c r="I7" s="4"/>
      <c r="J7" s="2"/>
      <c r="K7" s="2"/>
    </row>
    <row r="8" spans="1:11" ht="15" hidden="1" customHeight="1" x14ac:dyDescent="0.25">
      <c r="A8" s="116" t="s">
        <v>10</v>
      </c>
      <c r="B8" s="117"/>
      <c r="C8" s="28">
        <f>SUM(C9:C12)</f>
        <v>0</v>
      </c>
      <c r="D8" s="1"/>
      <c r="E8" s="1"/>
      <c r="F8" s="8"/>
      <c r="G8" s="1"/>
      <c r="H8" s="3"/>
      <c r="I8" s="4"/>
      <c r="J8" s="2"/>
      <c r="K8" s="2"/>
    </row>
    <row r="9" spans="1:11" ht="15" hidden="1" customHeight="1" x14ac:dyDescent="0.25">
      <c r="A9" s="118" t="s">
        <v>41</v>
      </c>
      <c r="B9" s="119"/>
      <c r="C9" s="26"/>
      <c r="D9" s="1"/>
      <c r="E9" s="1"/>
      <c r="F9" s="3"/>
      <c r="G9" s="1"/>
      <c r="H9" s="3"/>
      <c r="I9" s="4"/>
      <c r="J9" s="2"/>
      <c r="K9" s="2"/>
    </row>
    <row r="10" spans="1:11" ht="15" hidden="1" customHeight="1" x14ac:dyDescent="0.25">
      <c r="A10" s="120" t="s">
        <v>42</v>
      </c>
      <c r="B10" s="121"/>
      <c r="C10" s="26"/>
      <c r="D10" s="1"/>
      <c r="E10" s="1"/>
      <c r="F10" s="7"/>
      <c r="G10" s="1"/>
      <c r="H10" s="3"/>
      <c r="I10" s="4"/>
      <c r="J10" s="2"/>
      <c r="K10" s="2"/>
    </row>
    <row r="11" spans="1:11" ht="15" hidden="1" customHeight="1" x14ac:dyDescent="0.25">
      <c r="A11" s="120" t="s">
        <v>43</v>
      </c>
      <c r="B11" s="121"/>
      <c r="C11" s="26"/>
      <c r="D11" s="1"/>
      <c r="E11" s="1"/>
      <c r="F11" s="7"/>
      <c r="G11" s="1"/>
      <c r="H11" s="3"/>
      <c r="I11" s="4"/>
      <c r="J11" s="2"/>
      <c r="K11" s="2"/>
    </row>
    <row r="12" spans="1:11" ht="15" hidden="1" customHeight="1" x14ac:dyDescent="0.25">
      <c r="A12" s="120" t="s">
        <v>44</v>
      </c>
      <c r="B12" s="121"/>
      <c r="C12" s="26"/>
      <c r="D12" s="1"/>
      <c r="E12" s="1"/>
      <c r="F12" s="1"/>
      <c r="G12" s="1"/>
      <c r="H12" s="3"/>
      <c r="I12" s="4"/>
      <c r="J12" s="2"/>
      <c r="K12" s="2"/>
    </row>
    <row r="13" spans="1:11" ht="15" hidden="1" customHeight="1" thickBot="1" x14ac:dyDescent="0.3">
      <c r="A13" s="104"/>
      <c r="B13" s="105"/>
      <c r="C13" s="23"/>
      <c r="D13" s="1"/>
      <c r="E13" s="1"/>
      <c r="F13" s="1"/>
      <c r="G13" s="1"/>
      <c r="H13" s="3"/>
      <c r="I13" s="4"/>
      <c r="J13" s="2"/>
      <c r="K13" s="2"/>
    </row>
    <row r="14" spans="1:11" ht="38.25" customHeight="1" thickBot="1" x14ac:dyDescent="0.3">
      <c r="A14" s="69" t="s">
        <v>45</v>
      </c>
      <c r="B14" s="70"/>
      <c r="C14" s="37">
        <f>IF(C4="didelė įmonė","Investicinė paskola didelei įmonei neteikiama",IF(C3&gt;Sheet1!B9,"Įmonė įsteigta po 2021-01-01 ir netenkina paskolos teikimo sąlygų",MIN(C5*VLOOKUP(C4,Sheet1!B4:C7,2,FALSE),Sheet1!B14-C6)))</f>
        <v>2500000</v>
      </c>
      <c r="D14" s="1"/>
      <c r="E14" s="1"/>
      <c r="F14" s="1"/>
      <c r="G14" s="1"/>
      <c r="H14" s="3"/>
      <c r="I14" s="4"/>
      <c r="J14" s="2"/>
      <c r="K14" s="2"/>
    </row>
    <row r="15" spans="1:11" ht="195.75" customHeight="1" thickBot="1" x14ac:dyDescent="0.3">
      <c r="A15" s="96" t="s">
        <v>56</v>
      </c>
      <c r="B15" s="97"/>
      <c r="C15" s="98"/>
      <c r="D15" s="1"/>
      <c r="E15" s="1"/>
      <c r="F15" s="1"/>
      <c r="G15" s="1"/>
      <c r="H15" s="2"/>
      <c r="I15" s="5"/>
      <c r="J15" s="2"/>
      <c r="K15" s="2"/>
    </row>
    <row r="16" spans="1:11" ht="165.75" customHeight="1" thickBot="1" x14ac:dyDescent="0.3">
      <c r="A16" s="96" t="s">
        <v>54</v>
      </c>
      <c r="B16" s="99"/>
      <c r="C16" s="100"/>
      <c r="D16" s="1"/>
      <c r="E16" s="1"/>
      <c r="F16" s="1"/>
      <c r="G16" s="1"/>
      <c r="H16" s="2"/>
      <c r="I16" s="5"/>
      <c r="J16" s="2"/>
      <c r="K16" s="2"/>
    </row>
    <row r="17" spans="1:11" ht="67.5" customHeight="1" thickBot="1" x14ac:dyDescent="0.3">
      <c r="A17" s="96" t="s">
        <v>46</v>
      </c>
      <c r="B17" s="97"/>
      <c r="C17" s="98"/>
      <c r="D17" s="1"/>
      <c r="E17" s="1"/>
      <c r="F17" s="1"/>
      <c r="G17" s="1"/>
      <c r="H17" s="2"/>
      <c r="I17" s="5"/>
      <c r="J17" s="2"/>
      <c r="K17" s="2"/>
    </row>
    <row r="18" spans="1:11" ht="15" customHeight="1" thickBot="1" x14ac:dyDescent="0.3">
      <c r="A18" s="101" t="s">
        <v>57</v>
      </c>
      <c r="B18" s="102"/>
      <c r="C18" s="103"/>
      <c r="D18" s="1"/>
      <c r="E18" s="1"/>
      <c r="F18" s="1"/>
      <c r="G18" s="1"/>
      <c r="H18" s="2"/>
      <c r="I18" s="5"/>
      <c r="J18" s="2"/>
      <c r="K18" s="2"/>
    </row>
  </sheetData>
  <sheetProtection algorithmName="SHA-512" hashValue="q5MMvdgDmWp3x+Ff8EKaH1w6a5EasdgQVzg4pRnxFi5eegONU6IIhLdBDsyAXqorL7+J0oRNK6wANe8v/BuDew==" saltValue="RhVQyk+7cjah/rcs2DiCGA==" spinCount="100000" sheet="1" sort="0" autoFilter="0" pivotTables="0"/>
  <protectedRanges>
    <protectedRange sqref="B2 C3:C6" name="Range1"/>
  </protectedRanges>
  <mergeCells count="17">
    <mergeCell ref="A1:C1"/>
    <mergeCell ref="A13:B13"/>
    <mergeCell ref="A3:B3"/>
    <mergeCell ref="A4:B4"/>
    <mergeCell ref="A5:B5"/>
    <mergeCell ref="A6:B6"/>
    <mergeCell ref="A7:B7"/>
    <mergeCell ref="A8:B8"/>
    <mergeCell ref="A9:B9"/>
    <mergeCell ref="A10:B10"/>
    <mergeCell ref="A11:B11"/>
    <mergeCell ref="A12:B12"/>
    <mergeCell ref="A14:B14"/>
    <mergeCell ref="A15:C15"/>
    <mergeCell ref="A16:C16"/>
    <mergeCell ref="A17:C17"/>
    <mergeCell ref="A18:C18"/>
  </mergeCells>
  <pageMargins left="0.7" right="0.7" top="0.75" bottom="0.75" header="0.3" footer="0.3"/>
  <pageSetup paperSize="9" scale="6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C3480F7E-820A-4FCF-9437-A19862E2D420}">
          <x14:formula1>
            <xm:f>Sheet1!$B$4:$B$7</xm:f>
          </x14:formula1>
          <xm:sqref>C4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Apyvartinė paskola</vt:lpstr>
      <vt:lpstr>Sheet1</vt:lpstr>
      <vt:lpstr>Investicinė paskola</vt:lpstr>
      <vt:lpstr>'Apyvartinė paskola'!Print_Area</vt:lpstr>
      <vt:lpstr>'Investicinė paskola'!Print_Area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Daiva Krivienė</dc:creator>
  <cp:lastModifiedBy>Daiva Krivienė</cp:lastModifiedBy>
  <cp:lastPrinted>2022-02-08T08:38:39Z</cp:lastPrinted>
  <dcterms:created xsi:type="dcterms:W3CDTF">2022-02-07T09:23:24Z</dcterms:created>
  <dcterms:modified xsi:type="dcterms:W3CDTF">2022-03-02T12:01:25Z</dcterms:modified>
</cp:coreProperties>
</file>