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Formos\Detalizavimo formos\naujos\"/>
    </mc:Choice>
  </mc:AlternateContent>
  <xr:revisionPtr revIDLastSave="0" documentId="13_ncr:1_{A7826849-C9EB-4358-B450-76998C73C4C0}" xr6:coauthVersionLast="47" xr6:coauthVersionMax="47" xr10:uidLastSave="{00000000-0000-0000-0000-000000000000}"/>
  <bookViews>
    <workbookView xWindow="28680" yWindow="-120" windowWidth="29040" windowHeight="15840" xr2:uid="{14EA34F2-FD61-4F41-872D-78C7DD26225F}"/>
  </bookViews>
  <sheets>
    <sheet name="Turtas" sheetId="1" r:id="rId1"/>
    <sheet name="Isipareigojimai" sheetId="2" r:id="rId2"/>
    <sheet name="Prognozes" sheetId="3" r:id="rId3"/>
    <sheet name="Finansai" sheetId="4" r:id="rId4"/>
    <sheet name="Kita informacija" sheetId="5" r:id="rId5"/>
  </sheets>
  <externalReferences>
    <externalReference r:id="rId6"/>
  </externalReferences>
  <definedNames>
    <definedName name="_xlnm.Print_Area" localSheetId="3">Finansai!$A$1:$H$144</definedName>
    <definedName name="_xlnm.Print_Area" localSheetId="1">Isipareigojimai!$A$1:$N$73</definedName>
    <definedName name="_xlnm.Print_Area" localSheetId="2">Prognozes!$A$1:$L$19</definedName>
    <definedName name="_xlnm.Print_Area" localSheetId="0">Turtas!$A$1:$I$79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5" l="1"/>
  <c r="E3" i="2"/>
  <c r="N5" i="2"/>
  <c r="M5" i="2"/>
  <c r="L5" i="2"/>
  <c r="K5" i="2"/>
  <c r="J5" i="2"/>
  <c r="I5" i="2"/>
  <c r="D4" i="3"/>
  <c r="G3" i="1"/>
  <c r="D6" i="3"/>
  <c r="D5" i="3"/>
  <c r="D7" i="3"/>
  <c r="C7" i="3"/>
  <c r="C6" i="3"/>
  <c r="C5" i="3"/>
  <c r="D1" i="4"/>
  <c r="H140" i="4" l="1"/>
  <c r="G140" i="4"/>
  <c r="F140" i="4"/>
  <c r="E140" i="4"/>
  <c r="H139" i="4"/>
  <c r="G139" i="4"/>
  <c r="F139" i="4"/>
  <c r="E139" i="4"/>
  <c r="H133" i="4"/>
  <c r="G133" i="4"/>
  <c r="F133" i="4"/>
  <c r="E133" i="4"/>
  <c r="H129" i="4"/>
  <c r="G129" i="4"/>
  <c r="F129" i="4"/>
  <c r="E129" i="4"/>
  <c r="H127" i="4"/>
  <c r="G127" i="4"/>
  <c r="F127" i="4"/>
  <c r="E127" i="4"/>
  <c r="H119" i="4"/>
  <c r="G119" i="4"/>
  <c r="F119" i="4"/>
  <c r="H117" i="4"/>
  <c r="G117" i="4"/>
  <c r="F117" i="4"/>
  <c r="E117" i="4"/>
  <c r="H104" i="4"/>
  <c r="H113" i="4" s="1"/>
  <c r="H115" i="4" s="1"/>
  <c r="G104" i="4"/>
  <c r="G141" i="4" s="1"/>
  <c r="F104" i="4"/>
  <c r="F141" i="4" s="1"/>
  <c r="E104" i="4"/>
  <c r="E120" i="4" s="1"/>
  <c r="E122" i="4" s="1"/>
  <c r="H100" i="4"/>
  <c r="G100" i="4"/>
  <c r="F100" i="4"/>
  <c r="E100" i="4"/>
  <c r="H85" i="4"/>
  <c r="H132" i="4" s="1"/>
  <c r="G85" i="4"/>
  <c r="G132" i="4" s="1"/>
  <c r="F85" i="4"/>
  <c r="E85" i="4"/>
  <c r="E132" i="4" s="1"/>
  <c r="H76" i="4"/>
  <c r="H131" i="4" s="1"/>
  <c r="G76" i="4"/>
  <c r="G131" i="4" s="1"/>
  <c r="F76" i="4"/>
  <c r="E76" i="4"/>
  <c r="E131" i="4" s="1"/>
  <c r="H71" i="4"/>
  <c r="G71" i="4"/>
  <c r="F71" i="4"/>
  <c r="E71" i="4"/>
  <c r="H67" i="4"/>
  <c r="G67" i="4"/>
  <c r="F67" i="4"/>
  <c r="E67" i="4"/>
  <c r="H63" i="4"/>
  <c r="G63" i="4"/>
  <c r="F63" i="4"/>
  <c r="E63" i="4"/>
  <c r="H57" i="4"/>
  <c r="G57" i="4"/>
  <c r="F57" i="4"/>
  <c r="E57" i="4"/>
  <c r="E56" i="4" s="1"/>
  <c r="H55" i="4"/>
  <c r="G55" i="4"/>
  <c r="F55" i="4"/>
  <c r="E55" i="4"/>
  <c r="H49" i="4"/>
  <c r="G49" i="4"/>
  <c r="F49" i="4"/>
  <c r="E49" i="4"/>
  <c r="H44" i="4"/>
  <c r="G44" i="4"/>
  <c r="F44" i="4"/>
  <c r="E44" i="4"/>
  <c r="H36" i="4"/>
  <c r="H138" i="4" s="1"/>
  <c r="G36" i="4"/>
  <c r="G126" i="4" s="1"/>
  <c r="F36" i="4"/>
  <c r="F138" i="4" s="1"/>
  <c r="E36" i="4"/>
  <c r="E126" i="4" s="1"/>
  <c r="H31" i="4"/>
  <c r="G31" i="4"/>
  <c r="F31" i="4"/>
  <c r="E31" i="4"/>
  <c r="H21" i="4"/>
  <c r="G21" i="4"/>
  <c r="F21" i="4"/>
  <c r="E21" i="4"/>
  <c r="H17" i="4"/>
  <c r="H11" i="4" s="1"/>
  <c r="G17" i="4"/>
  <c r="G11" i="4" s="1"/>
  <c r="F17" i="4"/>
  <c r="E17" i="4"/>
  <c r="E11" i="4" s="1"/>
  <c r="F11" i="4"/>
  <c r="H4" i="4"/>
  <c r="G4" i="4"/>
  <c r="F4" i="4"/>
  <c r="E4" i="4"/>
  <c r="F120" i="4" l="1"/>
  <c r="F122" i="4" s="1"/>
  <c r="H56" i="4"/>
  <c r="F113" i="4"/>
  <c r="F115" i="4" s="1"/>
  <c r="H144" i="4"/>
  <c r="F75" i="4"/>
  <c r="E75" i="4"/>
  <c r="F56" i="4"/>
  <c r="G56" i="4"/>
  <c r="H126" i="4"/>
  <c r="G35" i="4"/>
  <c r="H35" i="4"/>
  <c r="E138" i="4"/>
  <c r="E144" i="4" s="1"/>
  <c r="F3" i="4"/>
  <c r="E3" i="4"/>
  <c r="E124" i="4" s="1"/>
  <c r="G3" i="4"/>
  <c r="H3" i="4"/>
  <c r="F144" i="4"/>
  <c r="E130" i="4"/>
  <c r="F123" i="4"/>
  <c r="E123" i="4"/>
  <c r="H130" i="4"/>
  <c r="G130" i="4"/>
  <c r="G75" i="4"/>
  <c r="F132" i="4"/>
  <c r="G138" i="4"/>
  <c r="G144" i="4" s="1"/>
  <c r="H141" i="4"/>
  <c r="E35" i="4"/>
  <c r="H75" i="4"/>
  <c r="H97" i="4" s="1"/>
  <c r="F35" i="4"/>
  <c r="F54" i="4" s="1"/>
  <c r="G120" i="4"/>
  <c r="G122" i="4" s="1"/>
  <c r="F126" i="4"/>
  <c r="H120" i="4"/>
  <c r="H122" i="4" s="1"/>
  <c r="F131" i="4"/>
  <c r="E113" i="4"/>
  <c r="E115" i="4" s="1"/>
  <c r="E141" i="4"/>
  <c r="G113" i="4"/>
  <c r="G115" i="4" s="1"/>
  <c r="F130" i="4"/>
  <c r="F97" i="4" l="1"/>
  <c r="E54" i="4"/>
  <c r="G97" i="4"/>
  <c r="E97" i="4"/>
  <c r="E134" i="4" s="1"/>
  <c r="G137" i="4"/>
  <c r="G54" i="4"/>
  <c r="G98" i="4" s="1"/>
  <c r="H136" i="4"/>
  <c r="H54" i="4"/>
  <c r="H98" i="4" s="1"/>
  <c r="H137" i="4"/>
  <c r="H125" i="4"/>
  <c r="G125" i="4"/>
  <c r="G136" i="4"/>
  <c r="F124" i="4"/>
  <c r="H124" i="4"/>
  <c r="G124" i="4"/>
  <c r="H128" i="4"/>
  <c r="H142" i="4"/>
  <c r="H134" i="4"/>
  <c r="G128" i="4"/>
  <c r="G142" i="4"/>
  <c r="G134" i="4"/>
  <c r="F125" i="4"/>
  <c r="F136" i="4"/>
  <c r="F137" i="4"/>
  <c r="H123" i="4"/>
  <c r="E125" i="4"/>
  <c r="E136" i="4"/>
  <c r="E137" i="4"/>
  <c r="F128" i="4"/>
  <c r="F142" i="4"/>
  <c r="G123" i="4"/>
  <c r="F134" i="4"/>
  <c r="E142" i="4" l="1"/>
  <c r="E128" i="4"/>
  <c r="E98" i="4"/>
  <c r="F98" i="4"/>
  <c r="D73" i="2" l="1"/>
  <c r="J58" i="2"/>
  <c r="F58" i="2"/>
  <c r="J57" i="2"/>
  <c r="H58" i="2"/>
  <c r="H57" i="2"/>
  <c r="F57" i="2"/>
  <c r="H42" i="2"/>
  <c r="C1" i="2"/>
  <c r="C1" i="3"/>
  <c r="K8" i="3"/>
  <c r="L8" i="3"/>
  <c r="L9" i="3" s="1"/>
  <c r="K9" i="3"/>
  <c r="K11" i="3"/>
  <c r="L11" i="3"/>
  <c r="J8" i="3"/>
  <c r="J9" i="3" s="1"/>
  <c r="I8" i="3"/>
  <c r="I11" i="3" s="1"/>
  <c r="H8" i="3"/>
  <c r="H11" i="3" s="1"/>
  <c r="G8" i="3"/>
  <c r="G11" i="3" s="1"/>
  <c r="F8" i="3"/>
  <c r="F11" i="3" s="1"/>
  <c r="E8" i="3"/>
  <c r="E11" i="3" s="1"/>
  <c r="E57" i="2"/>
  <c r="D57" i="2"/>
  <c r="N28" i="2"/>
  <c r="M28" i="2"/>
  <c r="L28" i="2"/>
  <c r="K28" i="2"/>
  <c r="J28" i="2"/>
  <c r="I28" i="2"/>
  <c r="H28" i="2"/>
  <c r="N27" i="2"/>
  <c r="M27" i="2"/>
  <c r="L27" i="2"/>
  <c r="K27" i="2"/>
  <c r="J27" i="2"/>
  <c r="I27" i="2"/>
  <c r="H27" i="2"/>
  <c r="F79" i="1"/>
  <c r="F47" i="1"/>
  <c r="G31" i="1"/>
  <c r="G32" i="1" s="1"/>
  <c r="F31" i="1"/>
  <c r="F32" i="1" s="1"/>
  <c r="E31" i="1"/>
  <c r="E32" i="1" s="1"/>
  <c r="D31" i="1"/>
  <c r="D32" i="1" s="1"/>
  <c r="C31" i="1"/>
  <c r="C32" i="1" s="1"/>
  <c r="G63" i="1"/>
  <c r="G64" i="1" s="1"/>
  <c r="F63" i="1"/>
  <c r="F64" i="1" s="1"/>
  <c r="E63" i="1"/>
  <c r="E64" i="1" s="1"/>
  <c r="D63" i="1"/>
  <c r="D64" i="1" s="1"/>
  <c r="C63" i="1"/>
  <c r="C64" i="1" s="1"/>
  <c r="F15" i="1"/>
  <c r="C8" i="3" l="1"/>
  <c r="C9" i="3" s="1"/>
  <c r="D8" i="3"/>
  <c r="D9" i="3" s="1"/>
  <c r="J11" i="3"/>
  <c r="E9" i="3"/>
  <c r="F9" i="3"/>
  <c r="G9" i="3"/>
  <c r="H9" i="3"/>
  <c r="I9" i="3"/>
  <c r="C11" i="3" l="1"/>
  <c r="D11" i="3"/>
  <c r="E4" i="3" l="1"/>
  <c r="F4" i="3" s="1"/>
  <c r="G4" i="3" s="1"/>
  <c r="H4" i="3" s="1"/>
  <c r="I4" i="3" s="1"/>
  <c r="J4" i="3" s="1"/>
  <c r="K4" i="3" s="1"/>
  <c r="L4" i="3" s="1"/>
  <c r="H5" i="2"/>
</calcChain>
</file>

<file path=xl/sharedStrings.xml><?xml version="1.0" encoding="utf-8"?>
<sst xmlns="http://schemas.openxmlformats.org/spreadsheetml/2006/main" count="394" uniqueCount="256">
  <si>
    <t>Kliento pavadinimas</t>
  </si>
  <si>
    <t>Ilgalaikis materialus turtas</t>
  </si>
  <si>
    <t>Eil. Nr.</t>
  </si>
  <si>
    <t>Materialus turtas</t>
  </si>
  <si>
    <t>Įsigijimo metai</t>
  </si>
  <si>
    <t>Balansinė turto vertė, EUR</t>
  </si>
  <si>
    <t>Komentaras</t>
  </si>
  <si>
    <t>Viso:</t>
  </si>
  <si>
    <t>Atsargos</t>
  </si>
  <si>
    <t>Atsargų rūšis</t>
  </si>
  <si>
    <t>Kiekis (EUR)</t>
  </si>
  <si>
    <t>Iš jų įsigytos prieš...</t>
  </si>
  <si>
    <t>1-30 d.</t>
  </si>
  <si>
    <t>31-180 d.</t>
  </si>
  <si>
    <t>181-360 d.</t>
  </si>
  <si>
    <t>&gt;360 d.</t>
  </si>
  <si>
    <t>Sumokėti avansai</t>
  </si>
  <si>
    <t>Avanso gavėjas</t>
  </si>
  <si>
    <t>Suma, EUR</t>
  </si>
  <si>
    <t>Apmokėjimo data</t>
  </si>
  <si>
    <t>Pirkėjų skolos</t>
  </si>
  <si>
    <t>Debitoriaus pavadinimas</t>
  </si>
  <si>
    <t>Bendra skola, EUR</t>
  </si>
  <si>
    <t>Nevėluojama, EUR</t>
  </si>
  <si>
    <r>
      <t xml:space="preserve">Iš jų apmokėti </t>
    </r>
    <r>
      <rPr>
        <b/>
        <sz val="10"/>
        <color rgb="FFFF0000"/>
        <rFont val="Arial"/>
        <family val="2"/>
        <charset val="186"/>
      </rPr>
      <t>vėluojama</t>
    </r>
  </si>
  <si>
    <t>31-90 d.</t>
  </si>
  <si>
    <t>virš 90 d.</t>
  </si>
  <si>
    <t>Kitos gautinos sumos</t>
  </si>
  <si>
    <t>Iš ko gautina suma</t>
  </si>
  <si>
    <t>Data</t>
  </si>
  <si>
    <t>Turimų finansinių įsipareigojimų detali informacija:</t>
  </si>
  <si>
    <t>SKOLINTOJAS (Finansų/kredito įstaiga, fiziniai/jurdiniai asmenys ir kt.)</t>
  </si>
  <si>
    <t>Paskirtis (apyvartinė paskola, investicinė paskola, faktoringas, ...)</t>
  </si>
  <si>
    <t>Galutinis grąžinimo terminas (YYYY-MM-DD)</t>
  </si>
  <si>
    <r>
      <t xml:space="preserve">Įsipareigojimo likutis (EUR)
</t>
    </r>
    <r>
      <rPr>
        <b/>
        <sz val="7"/>
        <color indexed="10"/>
        <rFont val="Arial"/>
        <family val="2"/>
        <charset val="186"/>
      </rPr>
      <t>jei overdraftas, kredito linija, faktoringas tai nurodykite turimo limito sumą</t>
    </r>
  </si>
  <si>
    <t>Palūkanų norma (%)</t>
  </si>
  <si>
    <t>Detalizuokite atskirose eilutėse mokėtinas palūkanas ir paskolos grąžinimus</t>
  </si>
  <si>
    <t>Paskola</t>
  </si>
  <si>
    <t>Palūkanos</t>
  </si>
  <si>
    <t>Viso paskolų</t>
  </si>
  <si>
    <t>Viso palūkanų</t>
  </si>
  <si>
    <t>Nebalansiniai įsipareigojimai</t>
  </si>
  <si>
    <t>Kreditorius</t>
  </si>
  <si>
    <t>Paskirtis/tikslas</t>
  </si>
  <si>
    <t>Palūkanų norma</t>
  </si>
  <si>
    <t>Terminas</t>
  </si>
  <si>
    <t>Skolos tiekėjams</t>
  </si>
  <si>
    <t>Tiekėjo pavadinimas</t>
  </si>
  <si>
    <t>Gauti išankstiniai apmokėjimai</t>
  </si>
  <si>
    <t>Už ką gautas išankstinis apmokėjimas</t>
  </si>
  <si>
    <t>Faktiniai duomenys/ Prognoziniai duomenys</t>
  </si>
  <si>
    <t>Pardavimo pajamos</t>
  </si>
  <si>
    <t>Savikaina</t>
  </si>
  <si>
    <t>Pardavimo sąnaudos ir Bendrosios ir administracinės sąnaudos</t>
  </si>
  <si>
    <t>Pelnas (nuostoliai) prieš apmokestinimą</t>
  </si>
  <si>
    <t>Pelno (nuostoliai) prieš apmokestinimą marža</t>
  </si>
  <si>
    <t>Nusidėvėjimo sąnaudos</t>
  </si>
  <si>
    <t>EBITDA</t>
  </si>
  <si>
    <t>Prognozių prielaidos:</t>
  </si>
  <si>
    <t>Nr.</t>
  </si>
  <si>
    <t>Prielaidos</t>
  </si>
  <si>
    <t>TURTAS</t>
  </si>
  <si>
    <t>A.</t>
  </si>
  <si>
    <t>ILGALAIKIS TURTAS</t>
  </si>
  <si>
    <t>1.</t>
  </si>
  <si>
    <t>NEMATERIALUSIS TURTAS</t>
  </si>
  <si>
    <t xml:space="preserve"> 1.1.</t>
  </si>
  <si>
    <t>Plėtros darbai</t>
  </si>
  <si>
    <t xml:space="preserve"> 1.2.</t>
  </si>
  <si>
    <t>Prestižas</t>
  </si>
  <si>
    <t xml:space="preserve"> 1.3.</t>
  </si>
  <si>
    <t>Programinė įranga</t>
  </si>
  <si>
    <t xml:space="preserve"> 1.4.</t>
  </si>
  <si>
    <t>Koncesijos, patentai, licencijos, prekių ženklai ir panašios teisės</t>
  </si>
  <si>
    <t xml:space="preserve"> 1.5.</t>
  </si>
  <si>
    <t>Kitas nematerialusis turtas</t>
  </si>
  <si>
    <t xml:space="preserve"> 1.6.</t>
  </si>
  <si>
    <t>2.</t>
  </si>
  <si>
    <t>MATERIALUSIS TURTAS</t>
  </si>
  <si>
    <t xml:space="preserve"> 2.1.</t>
  </si>
  <si>
    <t>Žemė</t>
  </si>
  <si>
    <t xml:space="preserve"> 2.2.</t>
  </si>
  <si>
    <t>Pastatai ir statiniai</t>
  </si>
  <si>
    <t xml:space="preserve"> 2.3.</t>
  </si>
  <si>
    <t>Mašinos ir įranga</t>
  </si>
  <si>
    <t xml:space="preserve"> 2.4.</t>
  </si>
  <si>
    <t>Transporto priemonės</t>
  </si>
  <si>
    <t xml:space="preserve"> 2.5.</t>
  </si>
  <si>
    <t>Kiti įrenginiai, prietaisai ir įrankiai</t>
  </si>
  <si>
    <t xml:space="preserve"> 2.6.</t>
  </si>
  <si>
    <t>Investicinis turtas</t>
  </si>
  <si>
    <t xml:space="preserve">  2.6.1.</t>
  </si>
  <si>
    <t xml:space="preserve">  2.6.2.</t>
  </si>
  <si>
    <t xml:space="preserve">Pastatai </t>
  </si>
  <si>
    <t xml:space="preserve"> 2.7.</t>
  </si>
  <si>
    <t>Sumokėti avansai ir vykdomi materialio turto statybos (gamybos) darbai</t>
  </si>
  <si>
    <t>3.</t>
  </si>
  <si>
    <t>FINANSINIS TURTAS</t>
  </si>
  <si>
    <t xml:space="preserve"> 3.1.</t>
  </si>
  <si>
    <t>Įmonių grupės įmonių akcijos</t>
  </si>
  <si>
    <t xml:space="preserve"> 3.2.</t>
  </si>
  <si>
    <t>Paskolos įmonių grupės įmonėms</t>
  </si>
  <si>
    <t xml:space="preserve"> 3.3.</t>
  </si>
  <si>
    <t xml:space="preserve">Iš įmonių grupės įmonių gautinos sumos </t>
  </si>
  <si>
    <t xml:space="preserve"> 3.4.</t>
  </si>
  <si>
    <t>Asocijuotųjų įmonių akcijos</t>
  </si>
  <si>
    <t xml:space="preserve"> 3.5.</t>
  </si>
  <si>
    <t xml:space="preserve">Paskolos asocijuotosioms įmonėms </t>
  </si>
  <si>
    <t xml:space="preserve"> 3.6.</t>
  </si>
  <si>
    <t xml:space="preserve">Iš asocijuotųjų įmonių gautinos sumos </t>
  </si>
  <si>
    <t xml:space="preserve"> 3.7.</t>
  </si>
  <si>
    <t>Ilgalaikės investicijos</t>
  </si>
  <si>
    <t xml:space="preserve"> 3.8.</t>
  </si>
  <si>
    <t xml:space="preserve">Po vienų metų gautinos sumos </t>
  </si>
  <si>
    <t xml:space="preserve"> 3.9.</t>
  </si>
  <si>
    <t>Kitas finansinis turtas</t>
  </si>
  <si>
    <t>4.</t>
  </si>
  <si>
    <t>KITAS ILGALAIKIS TURTAS</t>
  </si>
  <si>
    <t xml:space="preserve"> 4.1.</t>
  </si>
  <si>
    <t>Atidėtojo pelno mokesčio turtas</t>
  </si>
  <si>
    <t xml:space="preserve"> 4.2.</t>
  </si>
  <si>
    <t>Biologinis turtas</t>
  </si>
  <si>
    <t xml:space="preserve"> 4.3.</t>
  </si>
  <si>
    <t>Kitas turtas</t>
  </si>
  <si>
    <t>B.</t>
  </si>
  <si>
    <t>TRUMPALAIKIS TURTAS</t>
  </si>
  <si>
    <t>ATSARGOS</t>
  </si>
  <si>
    <t xml:space="preserve">Žaliavos, medžiagos ir komplektavimo detalės </t>
  </si>
  <si>
    <t xml:space="preserve">Nebaigta produkcija ir vykdomi darbai </t>
  </si>
  <si>
    <t>Produkcija</t>
  </si>
  <si>
    <t>Pirktos prekės, skirtos perparduoti</t>
  </si>
  <si>
    <t>Ilgalaikis materialusis turtas, skirtas parduoti</t>
  </si>
  <si>
    <t xml:space="preserve"> 1.7.</t>
  </si>
  <si>
    <t xml:space="preserve">Sumokėti avansai </t>
  </si>
  <si>
    <t xml:space="preserve">PER VIENUS METUS GAUTINOS SUMOS </t>
  </si>
  <si>
    <t xml:space="preserve">Pirkėjų skolos </t>
  </si>
  <si>
    <t xml:space="preserve">Įmonių grupės įmonių skolos </t>
  </si>
  <si>
    <t>Asocijuotųjų įmonių skolos</t>
  </si>
  <si>
    <t xml:space="preserve">Kitos gautinos sumos </t>
  </si>
  <si>
    <t>TRUMPALAIKĖS INVESTICIJOS</t>
  </si>
  <si>
    <t xml:space="preserve">Kitos investicijos </t>
  </si>
  <si>
    <t>PINIGAI IR PINIGŲ EKVIVALENTAI</t>
  </si>
  <si>
    <t>C.</t>
  </si>
  <si>
    <t>ATEINANČIŲ LAIKOTARPIŲ SĄNAUDOS IR SUKAUPTOS PAJAMOS</t>
  </si>
  <si>
    <t>TURTO IŠ VISO</t>
  </si>
  <si>
    <t>NUOSAVAS KAPITALAS IR ĮSIPAREIGOJIMAI</t>
  </si>
  <si>
    <t>D.</t>
  </si>
  <si>
    <t>NUOSAVAS KAPITALAS</t>
  </si>
  <si>
    <t>KAPITALAS</t>
  </si>
  <si>
    <t>Įstatinis (pasirašytasis) arba pagrindinis kapitalas</t>
  </si>
  <si>
    <t>Pasirašytasis neapmokėtas kapitalas (–)</t>
  </si>
  <si>
    <t>Savos akcijos, pajai (–)</t>
  </si>
  <si>
    <t>AKCIJŲ PRIEDAI</t>
  </si>
  <si>
    <t>PERKAINOJIMO REZERVAS</t>
  </si>
  <si>
    <t>REZERVAI</t>
  </si>
  <si>
    <t>Privalomasis rezervas arba atsargos (rezervinis) kapitalas</t>
  </si>
  <si>
    <t>Savoms akcijoms įsigyti</t>
  </si>
  <si>
    <t>Kiti rezervai</t>
  </si>
  <si>
    <t>5.</t>
  </si>
  <si>
    <t>NEPASKIRSTYTASIS PELNAS (NUOSTOLIAI)</t>
  </si>
  <si>
    <t xml:space="preserve"> 5.1.</t>
  </si>
  <si>
    <t>Ataskaitinių metų pelnas (nuostoliai)</t>
  </si>
  <si>
    <t xml:space="preserve"> 5.2.</t>
  </si>
  <si>
    <t>Ankstesnių metų pelnas (nuostoliai)</t>
  </si>
  <si>
    <t>E.</t>
  </si>
  <si>
    <t>DOTACIJOS, SUBSIDIJOS</t>
  </si>
  <si>
    <t>F.</t>
  </si>
  <si>
    <t>ATIDĖJINIAI</t>
  </si>
  <si>
    <t>Pensijų ir panašių įsipareigojimų atidėjiniai</t>
  </si>
  <si>
    <t>Mokesčių atidėjiniai</t>
  </si>
  <si>
    <t>Kiti atidėjiniai</t>
  </si>
  <si>
    <t>G.</t>
  </si>
  <si>
    <t>MOKĖTINOS SUMOS IR KITI ĮSIPAREIGOJIMAI</t>
  </si>
  <si>
    <t>PO VIENŲ METŲ MOKĖTINOS SUMOS IR KITI ILGALAIKIAI ĮSIPAREIGOJIMAI</t>
  </si>
  <si>
    <t>Skoliniai įsipareigojimai</t>
  </si>
  <si>
    <t>Skolos kredito įstaigoms</t>
  </si>
  <si>
    <t>Gauti avansai</t>
  </si>
  <si>
    <t xml:space="preserve">Pagal vekselius ir čekius mokėtinos sumos </t>
  </si>
  <si>
    <t xml:space="preserve">Įmonių grupės įmonėms mokėtinos sumos </t>
  </si>
  <si>
    <t xml:space="preserve">Asocijuotosioms įmonėms mokėtinos sumos </t>
  </si>
  <si>
    <t xml:space="preserve"> 1.8.</t>
  </si>
  <si>
    <t>Kitos mokėtinos sumos ir ilgalaikiai įsipareigojimai</t>
  </si>
  <si>
    <t>PER VIENUS METUS MOKĖTINOS SUMOS IR KITI TRUMPALAIKIAI ĮSIPAREIGOJIMAI</t>
  </si>
  <si>
    <t>Asocijuotosioms įmonėms mokėtinos sumos</t>
  </si>
  <si>
    <t xml:space="preserve"> 2.8.</t>
  </si>
  <si>
    <t>Pelno mokesčio įsipareigojimai</t>
  </si>
  <si>
    <t xml:space="preserve"> 2.9.</t>
  </si>
  <si>
    <t>Su darbo santykiais susiję įsipareigojimai</t>
  </si>
  <si>
    <t xml:space="preserve"> 2.10.</t>
  </si>
  <si>
    <t>Kitos mokėtinos sumos ir trumpalaikiai įsipareigojimai</t>
  </si>
  <si>
    <t>H.</t>
  </si>
  <si>
    <t>SUKAUPTOS SĄNAUDOS IR ATEINANČIŲ LAIKOTARPIŲ PAJAMOS</t>
  </si>
  <si>
    <t>NUOSAVO KAPITALO IR ĮSIPAREIGOJIMŲ IŠ VISO</t>
  </si>
  <si>
    <t>KONTROLINĖ EILUTĖ</t>
  </si>
  <si>
    <t>Straipsniai</t>
  </si>
  <si>
    <t xml:space="preserve">Pardavimo pajamos </t>
  </si>
  <si>
    <t>Pardavimo savikaina</t>
  </si>
  <si>
    <t xml:space="preserve">Biologinio turto tikrosios vertės pokytis </t>
  </si>
  <si>
    <t>BENDRASIS PELNAS (NUOSTOLIAI)</t>
  </si>
  <si>
    <t>Pardavimo sąnaudos</t>
  </si>
  <si>
    <t>6.</t>
  </si>
  <si>
    <t>Bendrosios ir administracinės sąnaudos</t>
  </si>
  <si>
    <t>7.</t>
  </si>
  <si>
    <t>Kitos veiklos rezultatai</t>
  </si>
  <si>
    <t>8.</t>
  </si>
  <si>
    <t>Investicijų į patronuojančiosios, patronuojamųjų ir asocijuotųjų įmonių akcijas pajamos</t>
  </si>
  <si>
    <t>9.</t>
  </si>
  <si>
    <t>Kitų ilgalaikių investicijų ir paskolų pajamos</t>
  </si>
  <si>
    <t>10.</t>
  </si>
  <si>
    <t>Kitos palūkanų ir panašios pajamos</t>
  </si>
  <si>
    <t>11.</t>
  </si>
  <si>
    <t>Finansinio turto ir trumpalaikių investicijų vertės sumažėjimas</t>
  </si>
  <si>
    <t>12.</t>
  </si>
  <si>
    <t>Palūkanų ir kitos panašios sąnaudos</t>
  </si>
  <si>
    <t>13.</t>
  </si>
  <si>
    <t>PELNAS (NUOSTOLIAI) PRIEŠ APMOKESTINIMĄ</t>
  </si>
  <si>
    <t>14.</t>
  </si>
  <si>
    <t>Pelno mokestis</t>
  </si>
  <si>
    <t>15.</t>
  </si>
  <si>
    <t>GRYNASIS PELNAS (NUOSTOLIAI)</t>
  </si>
  <si>
    <t>Pagrindinių rodiklių lentelė</t>
  </si>
  <si>
    <t>Pardavimų pajamos</t>
  </si>
  <si>
    <t>Pardavimų pokytis, proc.</t>
  </si>
  <si>
    <t>-</t>
  </si>
  <si>
    <t>Veiklos pelnas</t>
  </si>
  <si>
    <r>
      <rPr>
        <b/>
        <sz val="8"/>
        <color indexed="8"/>
        <rFont val="Arial"/>
        <family val="2"/>
        <charset val="186"/>
      </rPr>
      <t>Nusidėvėjimas</t>
    </r>
    <r>
      <rPr>
        <sz val="8"/>
        <color indexed="8"/>
        <rFont val="Arial"/>
        <family val="2"/>
        <charset val="186"/>
      </rPr>
      <t xml:space="preserve"> </t>
    </r>
    <r>
      <rPr>
        <b/>
        <sz val="8"/>
        <color indexed="10"/>
        <rFont val="Arial"/>
        <family val="2"/>
        <charset val="186"/>
      </rPr>
      <t>(įvedamas rankiniu būdu)</t>
    </r>
  </si>
  <si>
    <t>EBITDA marža, proc.</t>
  </si>
  <si>
    <t>Ilgalaikis turtas</t>
  </si>
  <si>
    <t>Trumpalaikis turtas</t>
  </si>
  <si>
    <t>Balansinio turto vertė</t>
  </si>
  <si>
    <t>Įstatinis kapitalas</t>
  </si>
  <si>
    <t>Nuosavybė</t>
  </si>
  <si>
    <t>Ilgalaikiai įsipareigojimai</t>
  </si>
  <si>
    <t>Trumpalaikiai įsipareigojimai</t>
  </si>
  <si>
    <t>Nuosavybės rodiklis</t>
  </si>
  <si>
    <t>Nuosavybės rodiklis po paskolos</t>
  </si>
  <si>
    <t>Einamojo mokumo rodiklis</t>
  </si>
  <si>
    <t>Kritinis likvidumas</t>
  </si>
  <si>
    <t>Atsargų apyvartumas</t>
  </si>
  <si>
    <t>Pirkėjų apyvartumas</t>
  </si>
  <si>
    <t>Tiekėjų apyvartumas</t>
  </si>
  <si>
    <t>EBIT/Pardavimai</t>
  </si>
  <si>
    <t>Pardavimai/Turtas</t>
  </si>
  <si>
    <t>Debt/EBITDA (po paskolos suteikimo)</t>
  </si>
  <si>
    <t>Apyvartinio kapitalo poreikis</t>
  </si>
  <si>
    <t>data kuriai teikiami duomenys</t>
  </si>
  <si>
    <t>Tiekėjo pavadinimas/ šalis</t>
  </si>
  <si>
    <t>Dalis tiekime %</t>
  </si>
  <si>
    <t>Apmokėjimo terminai (atidėjimas X d., išankstinis apmokėjimas, kt.)</t>
  </si>
  <si>
    <t>Pirkėjo pavadinimas/ šalis</t>
  </si>
  <si>
    <t>Dalis pardavimuose %</t>
  </si>
  <si>
    <t>3. Veiklos vieta: adresas, nuosavos patalpos, nuomojamos (jei nuomojamos nurodykite nuomos sąlygas) ir kt. (nepildoma, jei ši informacija pateikta verslo plane)</t>
  </si>
  <si>
    <t>4. Konkurencinė aplinka, konkurentai (nurodykite mažiausiai 3) (nepildoma, jei ši informacija pateikta verslo plane)</t>
  </si>
  <si>
    <t>5. Siūlomos užtikrinimo priemonės</t>
  </si>
  <si>
    <t>1. Informaciją apie didžiausius tiekėjus/ pirkėjus</t>
  </si>
  <si>
    <t>2. Paskolos poreikio pagrindimas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</si>
</sst>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;@"/>
    <numFmt numFmtId="165" formatCode="_(* #,##0_);_(* \(#,##0\);_(* &quot;-&quot;??_);_(@_)"/>
    <numFmt numFmtId="166" formatCode="_(* ###0_);_(* \(###0\);_(* &quot;-&quot;??_);_(@_)"/>
    <numFmt numFmtId="167" formatCode="_-* #,##0.00\ _€_-;\-* #,##0.00\ _€_-;_-* &quot;-&quot;??\ _€_-;_-@_-"/>
  </numFmts>
  <fonts count="2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color rgb="FFFF0000"/>
      <name val="Arial"/>
      <family val="2"/>
      <charset val="186"/>
    </font>
    <font>
      <b/>
      <sz val="8"/>
      <name val="Arial"/>
      <family val="2"/>
      <charset val="186"/>
    </font>
    <font>
      <b/>
      <sz val="8"/>
      <color theme="1"/>
      <name val="Arial"/>
      <family val="2"/>
      <charset val="186"/>
    </font>
    <font>
      <b/>
      <sz val="7"/>
      <color theme="1"/>
      <name val="Arial"/>
      <family val="2"/>
      <charset val="186"/>
    </font>
    <font>
      <b/>
      <sz val="7"/>
      <name val="Arial"/>
      <family val="2"/>
      <charset val="186"/>
    </font>
    <font>
      <b/>
      <sz val="7"/>
      <color indexed="10"/>
      <name val="Arial"/>
      <family val="2"/>
      <charset val="186"/>
    </font>
    <font>
      <sz val="8"/>
      <color rgb="FF000000"/>
      <name val="Arial"/>
      <family val="2"/>
      <charset val="186"/>
    </font>
    <font>
      <b/>
      <sz val="8"/>
      <color rgb="FF000000"/>
      <name val="Arial"/>
      <family val="2"/>
      <charset val="186"/>
    </font>
    <font>
      <b/>
      <sz val="9"/>
      <name val="Arial"/>
      <family val="2"/>
      <charset val="186"/>
    </font>
    <font>
      <sz val="8"/>
      <color rgb="FFFF0000"/>
      <name val="Arial"/>
      <family val="2"/>
      <charset val="186"/>
    </font>
    <font>
      <sz val="8"/>
      <color theme="1"/>
      <name val="Arial"/>
      <family val="2"/>
      <charset val="186"/>
    </font>
    <font>
      <sz val="8"/>
      <name val="Arial"/>
      <family val="2"/>
      <charset val="186"/>
    </font>
    <font>
      <b/>
      <sz val="8"/>
      <color rgb="FFFF0000"/>
      <name val="Arial"/>
      <family val="2"/>
      <charset val="186"/>
    </font>
    <font>
      <sz val="8"/>
      <color theme="1"/>
      <name val="Calibri"/>
      <family val="2"/>
      <charset val="186"/>
      <scheme val="minor"/>
    </font>
    <font>
      <b/>
      <sz val="8"/>
      <color indexed="8"/>
      <name val="Arial"/>
      <family val="2"/>
      <charset val="186"/>
    </font>
    <font>
      <sz val="8"/>
      <color indexed="8"/>
      <name val="Arial"/>
      <family val="2"/>
      <charset val="186"/>
    </font>
    <font>
      <b/>
      <sz val="8"/>
      <color indexed="10"/>
      <name val="Arial"/>
      <family val="2"/>
      <charset val="186"/>
    </font>
    <font>
      <b/>
      <sz val="8"/>
      <color theme="1"/>
      <name val="Calibri"/>
      <family val="2"/>
      <charset val="186"/>
      <scheme val="minor"/>
    </font>
    <font>
      <sz val="11"/>
      <color theme="1"/>
      <name val="Arial"/>
      <family val="2"/>
      <charset val="186"/>
    </font>
    <font>
      <b/>
      <sz val="11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215">
    <xf numFmtId="0" fontId="0" fillId="0" borderId="0" xfId="0"/>
    <xf numFmtId="0" fontId="12" fillId="2" borderId="16" xfId="2" applyFont="1" applyFill="1" applyBorder="1" applyAlignment="1">
      <alignment horizontal="right" vertical="top"/>
    </xf>
    <xf numFmtId="0" fontId="12" fillId="2" borderId="14" xfId="2" applyFont="1" applyFill="1" applyBorder="1" applyAlignment="1">
      <alignment horizontal="right" vertical="top"/>
    </xf>
    <xf numFmtId="3" fontId="3" fillId="2" borderId="1" xfId="1" applyNumberFormat="1" applyFont="1" applyFill="1" applyBorder="1" applyAlignment="1" applyProtection="1">
      <alignment horizontal="right" vertical="top" wrapText="1"/>
      <protection locked="0"/>
    </xf>
    <xf numFmtId="3" fontId="3" fillId="2" borderId="1" xfId="0" applyNumberFormat="1" applyFont="1" applyFill="1" applyBorder="1" applyAlignment="1">
      <alignment horizontal="right" vertical="top" wrapText="1"/>
    </xf>
    <xf numFmtId="9" fontId="3" fillId="2" borderId="1" xfId="1" applyFont="1" applyFill="1" applyBorder="1" applyAlignment="1" applyProtection="1">
      <alignment horizontal="right" vertical="top" wrapText="1"/>
    </xf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vertical="top"/>
    </xf>
    <xf numFmtId="0" fontId="15" fillId="0" borderId="0" xfId="0" applyFont="1" applyAlignment="1">
      <alignment vertical="top"/>
    </xf>
    <xf numFmtId="0" fontId="16" fillId="0" borderId="0" xfId="0" applyFont="1" applyAlignment="1">
      <alignment vertical="top"/>
    </xf>
    <xf numFmtId="0" fontId="0" fillId="0" borderId="0" xfId="0" applyAlignment="1">
      <alignment vertical="top"/>
    </xf>
    <xf numFmtId="0" fontId="16" fillId="0" borderId="1" xfId="0" applyFont="1" applyBorder="1" applyAlignment="1">
      <alignment horizontal="left" vertical="top"/>
    </xf>
    <xf numFmtId="14" fontId="8" fillId="0" borderId="1" xfId="0" applyNumberFormat="1" applyFont="1" applyBorder="1" applyAlignment="1" applyProtection="1">
      <alignment horizontal="center" vertical="top" wrapText="1"/>
      <protection locked="0"/>
    </xf>
    <xf numFmtId="165" fontId="8" fillId="0" borderId="1" xfId="0" applyNumberFormat="1" applyFont="1" applyBorder="1" applyAlignment="1">
      <alignment vertical="top"/>
    </xf>
    <xf numFmtId="165" fontId="8" fillId="0" borderId="1" xfId="0" applyNumberFormat="1" applyFont="1" applyBorder="1" applyAlignment="1">
      <alignment horizontal="right" vertical="top"/>
    </xf>
    <xf numFmtId="165" fontId="16" fillId="0" borderId="1" xfId="0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5" fontId="16" fillId="0" borderId="1" xfId="0" applyNumberFormat="1" applyFont="1" applyBorder="1" applyAlignment="1">
      <alignment vertical="top"/>
    </xf>
    <xf numFmtId="165" fontId="12" fillId="0" borderId="1" xfId="0" applyNumberFormat="1" applyFont="1" applyBorder="1" applyAlignment="1">
      <alignment vertical="top"/>
    </xf>
    <xf numFmtId="0" fontId="16" fillId="0" borderId="1" xfId="0" applyFont="1" applyBorder="1" applyAlignment="1">
      <alignment vertical="top"/>
    </xf>
    <xf numFmtId="14" fontId="8" fillId="0" borderId="1" xfId="0" applyNumberFormat="1" applyFont="1" applyBorder="1" applyAlignment="1">
      <alignment horizontal="center" vertical="top" wrapText="1"/>
    </xf>
    <xf numFmtId="0" fontId="18" fillId="0" borderId="0" xfId="0" applyFont="1" applyAlignment="1">
      <alignment horizontal="right" vertical="top"/>
    </xf>
    <xf numFmtId="166" fontId="16" fillId="0" borderId="0" xfId="0" applyNumberFormat="1" applyFont="1" applyAlignment="1">
      <alignment vertical="top"/>
    </xf>
    <xf numFmtId="14" fontId="8" fillId="0" borderId="1" xfId="0" applyNumberFormat="1" applyFont="1" applyBorder="1" applyAlignment="1">
      <alignment vertical="top"/>
    </xf>
    <xf numFmtId="10" fontId="16" fillId="0" borderId="1" xfId="0" applyNumberFormat="1" applyFont="1" applyBorder="1" applyAlignment="1">
      <alignment vertical="top"/>
    </xf>
    <xf numFmtId="1" fontId="16" fillId="0" borderId="1" xfId="0" applyNumberFormat="1" applyFont="1" applyBorder="1" applyAlignment="1">
      <alignment vertical="top"/>
    </xf>
    <xf numFmtId="2" fontId="16" fillId="0" borderId="1" xfId="0" applyNumberFormat="1" applyFont="1" applyBorder="1" applyAlignment="1">
      <alignment vertical="top"/>
    </xf>
    <xf numFmtId="3" fontId="16" fillId="0" borderId="1" xfId="0" applyNumberFormat="1" applyFont="1" applyBorder="1" applyAlignment="1">
      <alignment vertical="top"/>
    </xf>
    <xf numFmtId="4" fontId="16" fillId="0" borderId="1" xfId="0" applyNumberFormat="1" applyFont="1" applyBorder="1" applyAlignment="1">
      <alignment vertical="top"/>
    </xf>
    <xf numFmtId="165" fontId="16" fillId="0" borderId="1" xfId="3" applyNumberFormat="1" applyFont="1" applyBorder="1" applyAlignment="1">
      <alignment vertical="top"/>
    </xf>
    <xf numFmtId="0" fontId="16" fillId="0" borderId="0" xfId="3" applyFont="1" applyAlignment="1">
      <alignment vertical="top"/>
    </xf>
    <xf numFmtId="165" fontId="16" fillId="0" borderId="0" xfId="3" applyNumberFormat="1" applyFont="1" applyAlignment="1" applyProtection="1">
      <alignment vertical="top"/>
      <protection locked="0"/>
    </xf>
    <xf numFmtId="167" fontId="19" fillId="2" borderId="0" xfId="3" applyNumberFormat="1" applyFont="1" applyFill="1" applyAlignment="1" applyProtection="1">
      <alignment horizontal="left" vertical="top"/>
      <protection locked="0"/>
    </xf>
    <xf numFmtId="0" fontId="19" fillId="2" borderId="0" xfId="3" applyFont="1" applyFill="1" applyAlignment="1">
      <alignment horizontal="left" vertical="top"/>
    </xf>
    <xf numFmtId="14" fontId="7" fillId="3" borderId="1" xfId="0" applyNumberFormat="1" applyFont="1" applyFill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24" fillId="0" borderId="0" xfId="0" applyFont="1"/>
    <xf numFmtId="0" fontId="24" fillId="0" borderId="0" xfId="0" applyFont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3" fontId="4" fillId="0" borderId="0" xfId="0" applyNumberFormat="1" applyFont="1" applyAlignment="1">
      <alignment horizontal="center" vertical="top"/>
    </xf>
    <xf numFmtId="0" fontId="3" fillId="0" borderId="1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3" fontId="5" fillId="3" borderId="1" xfId="0" applyNumberFormat="1" applyFont="1" applyFill="1" applyBorder="1" applyAlignment="1" applyProtection="1">
      <alignment horizontal="right" vertical="top"/>
      <protection locked="0"/>
    </xf>
    <xf numFmtId="3" fontId="4" fillId="0" borderId="1" xfId="0" applyNumberFormat="1" applyFont="1" applyBorder="1" applyAlignment="1">
      <alignment horizontal="right" vertical="top"/>
    </xf>
    <xf numFmtId="9" fontId="4" fillId="0" borderId="1" xfId="1" applyFont="1" applyFill="1" applyBorder="1" applyAlignment="1" applyProtection="1">
      <alignment horizontal="right" vertical="top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25" fillId="2" borderId="1" xfId="0" applyFont="1" applyFill="1" applyBorder="1" applyAlignment="1">
      <alignment vertical="top"/>
    </xf>
    <xf numFmtId="14" fontId="24" fillId="0" borderId="1" xfId="0" applyNumberFormat="1" applyFont="1" applyBorder="1" applyAlignment="1">
      <alignment vertical="top"/>
    </xf>
    <xf numFmtId="14" fontId="8" fillId="3" borderId="1" xfId="0" applyNumberFormat="1" applyFont="1" applyFill="1" applyBorder="1" applyAlignment="1" applyProtection="1">
      <alignment horizontal="center" vertical="top" wrapText="1"/>
      <protection locked="0"/>
    </xf>
    <xf numFmtId="164" fontId="2" fillId="2" borderId="1" xfId="0" applyNumberFormat="1" applyFont="1" applyFill="1" applyBorder="1" applyAlignment="1">
      <alignment horizontal="justify" vertical="top" wrapText="1"/>
    </xf>
    <xf numFmtId="3" fontId="3" fillId="3" borderId="1" xfId="0" applyNumberFormat="1" applyFont="1" applyFill="1" applyBorder="1" applyAlignment="1" applyProtection="1">
      <alignment horizontal="right" vertical="top" wrapText="1"/>
      <protection locked="0"/>
    </xf>
    <xf numFmtId="3" fontId="3" fillId="3" borderId="1" xfId="1" applyNumberFormat="1" applyFont="1" applyFill="1" applyBorder="1" applyAlignment="1" applyProtection="1">
      <alignment horizontal="right" vertical="top" wrapText="1"/>
      <protection locked="0"/>
    </xf>
    <xf numFmtId="0" fontId="25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3" fillId="2" borderId="0" xfId="2" applyFont="1" applyFill="1" applyAlignment="1">
      <alignment horizontal="right" vertical="top"/>
    </xf>
    <xf numFmtId="0" fontId="12" fillId="2" borderId="20" xfId="2" applyFont="1" applyFill="1" applyBorder="1" applyAlignment="1">
      <alignment horizontal="right" vertical="top"/>
    </xf>
    <xf numFmtId="0" fontId="8" fillId="2" borderId="22" xfId="2" applyFont="1" applyFill="1" applyBorder="1" applyAlignment="1">
      <alignment vertical="top"/>
    </xf>
    <xf numFmtId="0" fontId="12" fillId="3" borderId="22" xfId="2" applyFont="1" applyFill="1" applyBorder="1" applyAlignment="1" applyProtection="1">
      <alignment horizontal="right" vertical="top"/>
      <protection locked="0"/>
    </xf>
    <xf numFmtId="0" fontId="12" fillId="3" borderId="23" xfId="2" applyFont="1" applyFill="1" applyBorder="1" applyAlignment="1" applyProtection="1">
      <alignment horizontal="right" vertical="top"/>
      <protection locked="0"/>
    </xf>
    <xf numFmtId="0" fontId="8" fillId="2" borderId="24" xfId="2" applyFont="1" applyFill="1" applyBorder="1" applyAlignment="1">
      <alignment vertical="top"/>
    </xf>
    <xf numFmtId="0" fontId="12" fillId="3" borderId="24" xfId="2" applyFont="1" applyFill="1" applyBorder="1" applyAlignment="1" applyProtection="1">
      <alignment horizontal="right" vertical="top"/>
      <protection locked="0"/>
    </xf>
    <xf numFmtId="0" fontId="12" fillId="3" borderId="25" xfId="2" applyFont="1" applyFill="1" applyBorder="1" applyAlignment="1" applyProtection="1">
      <alignment horizontal="right" vertical="top"/>
      <protection locked="0"/>
    </xf>
    <xf numFmtId="0" fontId="12" fillId="2" borderId="26" xfId="2" applyFont="1" applyFill="1" applyBorder="1" applyAlignment="1">
      <alignment horizontal="right" vertical="top"/>
    </xf>
    <xf numFmtId="0" fontId="27" fillId="0" borderId="0" xfId="0" applyFont="1" applyAlignment="1">
      <alignment vertical="top"/>
    </xf>
    <xf numFmtId="0" fontId="5" fillId="2" borderId="0" xfId="0" applyFont="1" applyFill="1" applyAlignment="1" applyProtection="1">
      <alignment horizontal="left" vertical="top"/>
      <protection locked="0"/>
    </xf>
    <xf numFmtId="0" fontId="26" fillId="0" borderId="0" xfId="0" applyFont="1" applyAlignment="1">
      <alignment horizontal="left" vertical="top"/>
    </xf>
    <xf numFmtId="0" fontId="27" fillId="0" borderId="0" xfId="0" applyFont="1" applyAlignment="1">
      <alignment horizontal="left" vertical="top"/>
    </xf>
    <xf numFmtId="14" fontId="5" fillId="3" borderId="1" xfId="0" applyNumberFormat="1" applyFont="1" applyFill="1" applyBorder="1" applyAlignment="1" applyProtection="1">
      <alignment horizontal="right" vertical="top" wrapText="1"/>
      <protection locked="0"/>
    </xf>
    <xf numFmtId="0" fontId="2" fillId="0" borderId="2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0" borderId="1" xfId="0" applyFont="1" applyBorder="1" applyAlignment="1">
      <alignment vertical="top"/>
    </xf>
    <xf numFmtId="0" fontId="5" fillId="3" borderId="1" xfId="0" applyFont="1" applyFill="1" applyBorder="1" applyAlignment="1" applyProtection="1">
      <alignment vertical="top" wrapText="1"/>
      <protection locked="0"/>
    </xf>
    <xf numFmtId="3" fontId="5" fillId="3" borderId="1" xfId="0" applyNumberFormat="1" applyFont="1" applyFill="1" applyBorder="1" applyAlignment="1" applyProtection="1">
      <alignment horizontal="right" vertical="top" wrapText="1"/>
      <protection locked="0"/>
    </xf>
    <xf numFmtId="0" fontId="27" fillId="2" borderId="0" xfId="0" applyFont="1" applyFill="1" applyAlignment="1">
      <alignment vertical="top"/>
    </xf>
    <xf numFmtId="0" fontId="24" fillId="0" borderId="0" xfId="0" applyFont="1" applyAlignment="1">
      <alignment horizontal="left" vertical="top"/>
    </xf>
    <xf numFmtId="0" fontId="24" fillId="0" borderId="15" xfId="0" applyFont="1" applyBorder="1" applyAlignment="1">
      <alignment horizontal="left" vertical="top"/>
    </xf>
    <xf numFmtId="0" fontId="2" fillId="0" borderId="13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3" borderId="3" xfId="0" applyFont="1" applyFill="1" applyBorder="1" applyAlignment="1" applyProtection="1">
      <alignment horizontal="center" vertical="top"/>
      <protection locked="0"/>
    </xf>
    <xf numFmtId="0" fontId="5" fillId="3" borderId="5" xfId="0" applyFont="1" applyFill="1" applyBorder="1" applyAlignment="1" applyProtection="1">
      <alignment horizontal="center" vertical="top"/>
      <protection locked="0"/>
    </xf>
    <xf numFmtId="3" fontId="5" fillId="3" borderId="3" xfId="0" applyNumberFormat="1" applyFont="1" applyFill="1" applyBorder="1" applyAlignment="1" applyProtection="1">
      <alignment horizontal="center" vertical="top"/>
      <protection locked="0"/>
    </xf>
    <xf numFmtId="3" fontId="5" fillId="3" borderId="5" xfId="0" applyNumberFormat="1" applyFont="1" applyFill="1" applyBorder="1" applyAlignment="1" applyProtection="1">
      <alignment horizontal="center" vertical="top"/>
      <protection locked="0"/>
    </xf>
    <xf numFmtId="0" fontId="4" fillId="0" borderId="1" xfId="0" applyFont="1" applyBorder="1" applyAlignment="1">
      <alignment horizontal="center" vertical="top"/>
    </xf>
    <xf numFmtId="3" fontId="4" fillId="0" borderId="3" xfId="0" applyNumberFormat="1" applyFont="1" applyBorder="1" applyAlignment="1">
      <alignment horizontal="center" vertical="top"/>
    </xf>
    <xf numFmtId="3" fontId="4" fillId="0" borderId="5" xfId="0" applyNumberFormat="1" applyFont="1" applyBorder="1" applyAlignment="1">
      <alignment horizontal="center" vertical="top"/>
    </xf>
    <xf numFmtId="3" fontId="4" fillId="0" borderId="1" xfId="0" applyNumberFormat="1" applyFont="1" applyBorder="1" applyAlignment="1">
      <alignment horizontal="center" vertical="top"/>
    </xf>
    <xf numFmtId="0" fontId="24" fillId="0" borderId="15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/>
    </xf>
    <xf numFmtId="0" fontId="4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5" fillId="3" borderId="3" xfId="0" applyFont="1" applyFill="1" applyBorder="1" applyAlignment="1">
      <alignment horizontal="center" vertical="top"/>
    </xf>
    <xf numFmtId="0" fontId="25" fillId="3" borderId="4" xfId="0" applyFont="1" applyFill="1" applyBorder="1" applyAlignment="1">
      <alignment horizontal="center" vertical="top"/>
    </xf>
    <xf numFmtId="0" fontId="25" fillId="3" borderId="5" xfId="0" applyFont="1" applyFill="1" applyBorder="1" applyAlignment="1">
      <alignment horizontal="center" vertical="top"/>
    </xf>
    <xf numFmtId="0" fontId="8" fillId="2" borderId="0" xfId="2" applyFont="1" applyFill="1" applyAlignment="1">
      <alignment horizontal="center" vertical="top"/>
    </xf>
    <xf numFmtId="0" fontId="8" fillId="2" borderId="18" xfId="2" applyFont="1" applyFill="1" applyBorder="1" applyAlignment="1">
      <alignment horizontal="center" vertical="top"/>
    </xf>
    <xf numFmtId="0" fontId="12" fillId="3" borderId="22" xfId="2" applyFont="1" applyFill="1" applyBorder="1" applyAlignment="1" applyProtection="1">
      <alignment horizontal="center" vertical="top" wrapText="1"/>
      <protection locked="0"/>
    </xf>
    <xf numFmtId="0" fontId="12" fillId="3" borderId="24" xfId="2" applyFont="1" applyFill="1" applyBorder="1" applyAlignment="1" applyProtection="1">
      <alignment horizontal="center" vertical="top" wrapText="1"/>
      <protection locked="0"/>
    </xf>
    <xf numFmtId="0" fontId="8" fillId="2" borderId="1" xfId="2" applyFont="1" applyFill="1" applyBorder="1" applyAlignment="1">
      <alignment horizontal="center" vertical="top" wrapText="1"/>
    </xf>
    <xf numFmtId="0" fontId="8" fillId="2" borderId="2" xfId="2" applyFont="1" applyFill="1" applyBorder="1" applyAlignment="1">
      <alignment horizontal="center" vertical="top" wrapText="1"/>
    </xf>
    <xf numFmtId="0" fontId="7" fillId="2" borderId="1" xfId="2" applyFont="1" applyFill="1" applyBorder="1" applyAlignment="1">
      <alignment horizontal="center" vertical="top"/>
    </xf>
    <xf numFmtId="0" fontId="7" fillId="2" borderId="2" xfId="2" applyFont="1" applyFill="1" applyBorder="1" applyAlignment="1">
      <alignment horizontal="center" vertical="top"/>
    </xf>
    <xf numFmtId="0" fontId="25" fillId="2" borderId="1" xfId="0" applyFont="1" applyFill="1" applyBorder="1" applyAlignment="1">
      <alignment horizontal="left" vertical="top"/>
    </xf>
    <xf numFmtId="0" fontId="9" fillId="0" borderId="1" xfId="0" applyFont="1" applyBorder="1" applyAlignment="1">
      <alignment horizontal="center" vertical="top" wrapText="1"/>
    </xf>
    <xf numFmtId="14" fontId="12" fillId="3" borderId="22" xfId="2" applyNumberFormat="1" applyFont="1" applyFill="1" applyBorder="1" applyAlignment="1" applyProtection="1">
      <alignment horizontal="center" vertical="top" wrapText="1"/>
      <protection locked="0"/>
    </xf>
    <xf numFmtId="14" fontId="12" fillId="3" borderId="24" xfId="2" applyNumberFormat="1" applyFont="1" applyFill="1" applyBorder="1" applyAlignment="1" applyProtection="1">
      <alignment horizontal="center" vertical="top" wrapText="1"/>
      <protection locked="0"/>
    </xf>
    <xf numFmtId="0" fontId="12" fillId="3" borderId="22" xfId="2" applyFont="1" applyFill="1" applyBorder="1" applyAlignment="1" applyProtection="1">
      <alignment horizontal="center" vertical="top"/>
      <protection locked="0"/>
    </xf>
    <xf numFmtId="0" fontId="12" fillId="3" borderId="24" xfId="2" applyFont="1" applyFill="1" applyBorder="1" applyAlignment="1" applyProtection="1">
      <alignment horizontal="center" vertical="top"/>
      <protection locked="0"/>
    </xf>
    <xf numFmtId="9" fontId="12" fillId="3" borderId="22" xfId="1" applyFont="1" applyFill="1" applyBorder="1" applyAlignment="1" applyProtection="1">
      <alignment horizontal="center" vertical="top"/>
      <protection locked="0"/>
    </xf>
    <xf numFmtId="9" fontId="12" fillId="3" borderId="24" xfId="1" applyFont="1" applyFill="1" applyBorder="1" applyAlignment="1" applyProtection="1">
      <alignment horizontal="center" vertical="top"/>
      <protection locked="0"/>
    </xf>
    <xf numFmtId="0" fontId="9" fillId="2" borderId="1" xfId="2" applyFont="1" applyFill="1" applyBorder="1" applyAlignment="1">
      <alignment horizontal="left" vertical="top" wrapText="1"/>
    </xf>
    <xf numFmtId="0" fontId="9" fillId="2" borderId="2" xfId="2" applyFont="1" applyFill="1" applyBorder="1" applyAlignment="1">
      <alignment horizontal="left" vertical="top" wrapText="1"/>
    </xf>
    <xf numFmtId="0" fontId="9" fillId="2" borderId="1" xfId="2" applyFont="1" applyFill="1" applyBorder="1" applyAlignment="1">
      <alignment horizontal="center" vertical="top" wrapText="1"/>
    </xf>
    <xf numFmtId="0" fontId="9" fillId="2" borderId="2" xfId="2" applyFont="1" applyFill="1" applyBorder="1" applyAlignment="1">
      <alignment horizontal="center" vertical="top" wrapText="1"/>
    </xf>
    <xf numFmtId="0" fontId="10" fillId="2" borderId="1" xfId="2" applyFont="1" applyFill="1" applyBorder="1" applyAlignment="1">
      <alignment horizontal="left" vertical="top" wrapText="1"/>
    </xf>
    <xf numFmtId="0" fontId="10" fillId="2" borderId="2" xfId="2" applyFont="1" applyFill="1" applyBorder="1" applyAlignment="1">
      <alignment horizontal="left" vertical="top" wrapText="1"/>
    </xf>
    <xf numFmtId="14" fontId="12" fillId="3" borderId="22" xfId="2" applyNumberFormat="1" applyFont="1" applyFill="1" applyBorder="1" applyAlignment="1" applyProtection="1">
      <alignment horizontal="center" vertical="top"/>
      <protection locked="0"/>
    </xf>
    <xf numFmtId="14" fontId="12" fillId="3" borderId="24" xfId="2" applyNumberFormat="1" applyFont="1" applyFill="1" applyBorder="1" applyAlignment="1" applyProtection="1">
      <alignment horizontal="center" vertical="top"/>
      <protection locked="0"/>
    </xf>
    <xf numFmtId="0" fontId="13" fillId="2" borderId="6" xfId="2" applyFont="1" applyFill="1" applyBorder="1" applyAlignment="1">
      <alignment horizontal="center" vertical="top"/>
    </xf>
    <xf numFmtId="0" fontId="13" fillId="2" borderId="1" xfId="2" applyFont="1" applyFill="1" applyBorder="1" applyAlignment="1">
      <alignment horizontal="center" vertical="top"/>
    </xf>
    <xf numFmtId="0" fontId="9" fillId="3" borderId="21" xfId="0" applyFont="1" applyFill="1" applyBorder="1" applyAlignment="1">
      <alignment horizontal="center" vertical="top"/>
    </xf>
    <xf numFmtId="0" fontId="9" fillId="3" borderId="14" xfId="0" applyFont="1" applyFill="1" applyBorder="1" applyAlignment="1">
      <alignment horizontal="center" vertical="top"/>
    </xf>
    <xf numFmtId="0" fontId="8" fillId="2" borderId="19" xfId="2" applyFont="1" applyFill="1" applyBorder="1" applyAlignment="1">
      <alignment horizontal="center" vertical="top"/>
    </xf>
    <xf numFmtId="0" fontId="8" fillId="2" borderId="17" xfId="2" applyFont="1" applyFill="1" applyBorder="1" applyAlignment="1">
      <alignment horizontal="center" vertical="top"/>
    </xf>
    <xf numFmtId="0" fontId="3" fillId="3" borderId="6" xfId="0" applyFont="1" applyFill="1" applyBorder="1" applyAlignment="1" applyProtection="1">
      <alignment horizontal="left" vertical="top" wrapText="1"/>
      <protection locked="0"/>
    </xf>
    <xf numFmtId="0" fontId="4" fillId="0" borderId="1" xfId="0" applyFont="1" applyBorder="1" applyAlignment="1">
      <alignment horizontal="center" vertical="top" wrapText="1"/>
    </xf>
    <xf numFmtId="0" fontId="5" fillId="3" borderId="9" xfId="0" applyFont="1" applyFill="1" applyBorder="1" applyAlignment="1" applyProtection="1">
      <alignment horizontal="center" vertical="top"/>
      <protection locked="0"/>
    </xf>
    <xf numFmtId="0" fontId="5" fillId="3" borderId="10" xfId="0" applyFont="1" applyFill="1" applyBorder="1" applyAlignment="1" applyProtection="1">
      <alignment horizontal="center" vertical="top"/>
      <protection locked="0"/>
    </xf>
    <xf numFmtId="3" fontId="5" fillId="3" borderId="9" xfId="0" applyNumberFormat="1" applyFont="1" applyFill="1" applyBorder="1" applyAlignment="1" applyProtection="1">
      <alignment horizontal="center" vertical="top"/>
      <protection locked="0"/>
    </xf>
    <xf numFmtId="3" fontId="5" fillId="3" borderId="10" xfId="0" applyNumberFormat="1" applyFont="1" applyFill="1" applyBorder="1" applyAlignment="1" applyProtection="1">
      <alignment horizontal="center" vertical="top"/>
      <protection locked="0"/>
    </xf>
    <xf numFmtId="0" fontId="24" fillId="3" borderId="1" xfId="0" applyFont="1" applyFill="1" applyBorder="1" applyAlignment="1">
      <alignment horizontal="center" vertical="top"/>
    </xf>
    <xf numFmtId="0" fontId="24" fillId="0" borderId="1" xfId="0" applyFont="1" applyBorder="1" applyAlignment="1">
      <alignment horizontal="center" vertical="top"/>
    </xf>
    <xf numFmtId="0" fontId="25" fillId="0" borderId="1" xfId="0" applyFont="1" applyBorder="1" applyAlignment="1">
      <alignment horizontal="center" vertical="top"/>
    </xf>
    <xf numFmtId="0" fontId="5" fillId="3" borderId="1" xfId="0" applyFont="1" applyFill="1" applyBorder="1" applyAlignment="1" applyProtection="1">
      <alignment horizontal="center" vertical="top"/>
      <protection locked="0"/>
    </xf>
    <xf numFmtId="0" fontId="5" fillId="0" borderId="1" xfId="0" applyFont="1" applyBorder="1" applyAlignment="1">
      <alignment horizontal="center" vertical="top" wrapText="1"/>
    </xf>
    <xf numFmtId="3" fontId="5" fillId="3" borderId="1" xfId="0" applyNumberFormat="1" applyFont="1" applyFill="1" applyBorder="1" applyAlignment="1" applyProtection="1">
      <alignment horizontal="center" vertical="top"/>
      <protection locked="0"/>
    </xf>
    <xf numFmtId="9" fontId="4" fillId="0" borderId="1" xfId="1" applyFont="1" applyFill="1" applyBorder="1" applyAlignment="1" applyProtection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3" fontId="4" fillId="0" borderId="2" xfId="0" applyNumberFormat="1" applyFont="1" applyBorder="1" applyAlignment="1">
      <alignment horizontal="center" vertical="top"/>
    </xf>
    <xf numFmtId="3" fontId="4" fillId="0" borderId="6" xfId="0" applyNumberFormat="1" applyFont="1" applyBorder="1" applyAlignment="1">
      <alignment horizontal="center" vertical="top"/>
    </xf>
    <xf numFmtId="3" fontId="5" fillId="3" borderId="3" xfId="0" applyNumberFormat="1" applyFont="1" applyFill="1" applyBorder="1" applyAlignment="1" applyProtection="1">
      <alignment horizontal="right" vertical="top"/>
      <protection locked="0"/>
    </xf>
    <xf numFmtId="3" fontId="5" fillId="3" borderId="5" xfId="0" applyNumberFormat="1" applyFont="1" applyFill="1" applyBorder="1" applyAlignment="1" applyProtection="1">
      <alignment horizontal="right" vertical="top"/>
      <protection locked="0"/>
    </xf>
    <xf numFmtId="3" fontId="5" fillId="3" borderId="4" xfId="0" applyNumberFormat="1" applyFont="1" applyFill="1" applyBorder="1" applyAlignment="1" applyProtection="1">
      <alignment horizontal="center" vertical="top"/>
      <protection locked="0"/>
    </xf>
    <xf numFmtId="3" fontId="5" fillId="3" borderId="9" xfId="0" applyNumberFormat="1" applyFont="1" applyFill="1" applyBorder="1" applyAlignment="1" applyProtection="1">
      <alignment horizontal="right" vertical="top"/>
      <protection locked="0"/>
    </xf>
    <xf numFmtId="3" fontId="5" fillId="3" borderId="10" xfId="0" applyNumberFormat="1" applyFont="1" applyFill="1" applyBorder="1" applyAlignment="1" applyProtection="1">
      <alignment horizontal="right" vertical="top"/>
      <protection locked="0"/>
    </xf>
    <xf numFmtId="3" fontId="4" fillId="0" borderId="3" xfId="0" applyNumberFormat="1" applyFont="1" applyBorder="1" applyAlignment="1">
      <alignment horizontal="right" vertical="top"/>
    </xf>
    <xf numFmtId="3" fontId="4" fillId="0" borderId="5" xfId="0" applyNumberFormat="1" applyFont="1" applyBorder="1" applyAlignment="1">
      <alignment horizontal="right" vertical="top"/>
    </xf>
    <xf numFmtId="3" fontId="5" fillId="3" borderId="15" xfId="0" applyNumberFormat="1" applyFont="1" applyFill="1" applyBorder="1" applyAlignment="1" applyProtection="1">
      <alignment horizontal="center" vertical="top"/>
      <protection locked="0"/>
    </xf>
    <xf numFmtId="3" fontId="4" fillId="0" borderId="4" xfId="0" applyNumberFormat="1" applyFont="1" applyBorder="1" applyAlignment="1">
      <alignment horizontal="right" vertical="top"/>
    </xf>
    <xf numFmtId="0" fontId="4" fillId="2" borderId="1" xfId="0" applyFont="1" applyFill="1" applyBorder="1" applyAlignment="1">
      <alignment horizontal="center" vertical="top"/>
    </xf>
    <xf numFmtId="0" fontId="24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left" vertical="top"/>
    </xf>
    <xf numFmtId="0" fontId="24" fillId="2" borderId="1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25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6" fillId="0" borderId="1" xfId="3" applyFont="1" applyBorder="1" applyAlignment="1">
      <alignment horizontal="right" vertical="top"/>
    </xf>
    <xf numFmtId="0" fontId="16" fillId="0" borderId="1" xfId="0" applyFont="1" applyBorder="1" applyAlignment="1">
      <alignment horizontal="right" vertical="top"/>
    </xf>
    <xf numFmtId="0" fontId="19" fillId="2" borderId="0" xfId="0" applyFont="1" applyFill="1" applyAlignment="1">
      <alignment horizontal="right" vertical="top"/>
    </xf>
    <xf numFmtId="0" fontId="19" fillId="2" borderId="0" xfId="0" applyFont="1" applyFill="1" applyAlignment="1">
      <alignment horizontal="center" vertical="top"/>
    </xf>
    <xf numFmtId="0" fontId="8" fillId="0" borderId="1" xfId="0" applyFont="1" applyBorder="1" applyAlignment="1">
      <alignment horizontal="left" vertical="top"/>
    </xf>
    <xf numFmtId="0" fontId="23" fillId="2" borderId="0" xfId="0" applyFont="1" applyFill="1" applyAlignment="1">
      <alignment horizontal="left" vertical="top"/>
    </xf>
    <xf numFmtId="0" fontId="16" fillId="0" borderId="1" xfId="0" applyFont="1" applyBorder="1" applyAlignment="1">
      <alignment horizontal="left" vertical="top"/>
    </xf>
    <xf numFmtId="0" fontId="19" fillId="2" borderId="0" xfId="0" applyFont="1" applyFill="1" applyAlignment="1">
      <alignment horizontal="left" vertical="top"/>
    </xf>
    <xf numFmtId="0" fontId="16" fillId="0" borderId="1" xfId="0" applyFont="1" applyBorder="1" applyAlignment="1">
      <alignment vertical="top" wrapText="1"/>
    </xf>
    <xf numFmtId="0" fontId="16" fillId="0" borderId="0" xfId="0" applyFont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1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17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/>
    </xf>
    <xf numFmtId="0" fontId="26" fillId="0" borderId="15" xfId="0" applyFont="1" applyBorder="1" applyAlignment="1">
      <alignment horizontal="left" vertical="top"/>
    </xf>
    <xf numFmtId="0" fontId="5" fillId="3" borderId="1" xfId="0" applyFont="1" applyFill="1" applyBorder="1" applyAlignment="1" applyProtection="1">
      <alignment horizontal="left" vertical="top" wrapText="1"/>
      <protection locked="0"/>
    </xf>
    <xf numFmtId="0" fontId="26" fillId="2" borderId="15" xfId="0" applyFont="1" applyFill="1" applyBorder="1" applyAlignment="1">
      <alignment horizontal="left" vertical="top"/>
    </xf>
    <xf numFmtId="0" fontId="5" fillId="3" borderId="3" xfId="0" applyFont="1" applyFill="1" applyBorder="1" applyAlignment="1" applyProtection="1">
      <alignment horizontal="left" vertical="top" wrapText="1"/>
      <protection locked="0"/>
    </xf>
    <xf numFmtId="0" fontId="5" fillId="3" borderId="4" xfId="0" applyFont="1" applyFill="1" applyBorder="1" applyAlignment="1" applyProtection="1">
      <alignment horizontal="left" vertical="top" wrapText="1"/>
      <protection locked="0"/>
    </xf>
    <xf numFmtId="0" fontId="5" fillId="3" borderId="5" xfId="0" applyFont="1" applyFill="1" applyBorder="1" applyAlignment="1" applyProtection="1">
      <alignment horizontal="left" vertical="top" wrapText="1"/>
      <protection locked="0"/>
    </xf>
    <xf numFmtId="0" fontId="26" fillId="0" borderId="1" xfId="0" applyFont="1" applyBorder="1" applyAlignment="1">
      <alignment horizontal="left" vertical="top"/>
    </xf>
    <xf numFmtId="0" fontId="27" fillId="0" borderId="1" xfId="0" applyFont="1" applyBorder="1" applyAlignment="1">
      <alignment horizontal="left" vertical="top"/>
    </xf>
    <xf numFmtId="0" fontId="26" fillId="0" borderId="15" xfId="0" applyFont="1" applyBorder="1" applyAlignment="1">
      <alignment horizontal="left" vertical="top" wrapText="1"/>
    </xf>
  </cellXfs>
  <cellStyles count="4">
    <cellStyle name="Normal" xfId="0" builtinId="0"/>
    <cellStyle name="Normal 2" xfId="2" xr:uid="{A8228BAB-1242-4EEC-ADA5-8692F454C065}"/>
    <cellStyle name="Normal 9" xfId="3" xr:uid="{852057C3-EB46-4290-ACB3-A00B34B8A051}"/>
    <cellStyle name="Percent" xfId="1" builtinId="5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nvegalt-my.sharepoint.com/personal/akvilina_galbuogyte_invega_lt/Documents/Desktop/detalizacijos%20forma_Pokytis.xlsx" TargetMode="External"/><Relationship Id="rId1" Type="http://schemas.openxmlformats.org/officeDocument/2006/relationships/externalLinkPath" Target="https://invegalt-my.sharepoint.com/personal/akvilina_galbuogyte_invega_lt/Documents/Microsoft%20Teams%20Chat%20Files/detalizacijos%20forma_Pokyt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urtas"/>
      <sheetName val="Isipareigojimai"/>
      <sheetName val="Prognozes"/>
      <sheetName val="Finansai"/>
      <sheetName val="Kita informacija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0F6FB-EA64-4081-B1A5-18FBDD24A2F9}">
  <dimension ref="A1:I79"/>
  <sheetViews>
    <sheetView tabSelected="1" view="pageBreakPreview" zoomScale="85" zoomScaleNormal="70" zoomScaleSheetLayoutView="85" workbookViewId="0">
      <selection activeCell="C1" sqref="C1:G1"/>
    </sheetView>
  </sheetViews>
  <sheetFormatPr defaultColWidth="8.7265625" defaultRowHeight="14" x14ac:dyDescent="0.35"/>
  <cols>
    <col min="1" max="1" width="4.453125" style="37" customWidth="1"/>
    <col min="2" max="2" width="29.7265625" style="37" customWidth="1"/>
    <col min="3" max="3" width="14.26953125" style="37" customWidth="1"/>
    <col min="4" max="4" width="13.453125" style="37" customWidth="1"/>
    <col min="5" max="5" width="12.26953125" style="37" customWidth="1"/>
    <col min="6" max="6" width="12.54296875" style="37" customWidth="1"/>
    <col min="7" max="7" width="11.7265625" style="37" customWidth="1"/>
    <col min="8" max="8" width="23.453125" style="37" customWidth="1"/>
    <col min="9" max="9" width="9.7265625" style="37" customWidth="1"/>
    <col min="10" max="16384" width="8.7265625" style="37"/>
  </cols>
  <sheetData>
    <row r="1" spans="1:9" x14ac:dyDescent="0.35">
      <c r="A1" s="51" t="s">
        <v>0</v>
      </c>
      <c r="B1" s="51"/>
      <c r="C1" s="118"/>
      <c r="D1" s="119"/>
      <c r="E1" s="119"/>
      <c r="F1" s="119"/>
      <c r="G1" s="120"/>
    </row>
    <row r="3" spans="1:9" x14ac:dyDescent="0.35">
      <c r="A3" s="81" t="s">
        <v>1</v>
      </c>
      <c r="B3" s="81"/>
      <c r="G3" s="52">
        <f>Finansai!G2</f>
        <v>45382</v>
      </c>
      <c r="H3" s="99"/>
      <c r="I3" s="99"/>
    </row>
    <row r="4" spans="1:9" ht="26.65" customHeight="1" x14ac:dyDescent="0.35">
      <c r="A4" s="38" t="s">
        <v>2</v>
      </c>
      <c r="B4" s="95" t="s">
        <v>3</v>
      </c>
      <c r="C4" s="95"/>
      <c r="D4" s="100" t="s">
        <v>4</v>
      </c>
      <c r="E4" s="101"/>
      <c r="F4" s="102" t="s">
        <v>5</v>
      </c>
      <c r="G4" s="103"/>
      <c r="H4" s="87" t="s">
        <v>6</v>
      </c>
      <c r="I4" s="87"/>
    </row>
    <row r="5" spans="1:9" x14ac:dyDescent="0.35">
      <c r="A5" s="39">
        <v>1</v>
      </c>
      <c r="B5" s="91"/>
      <c r="C5" s="92"/>
      <c r="D5" s="93"/>
      <c r="E5" s="94"/>
      <c r="F5" s="93"/>
      <c r="G5" s="94"/>
      <c r="H5" s="86"/>
      <c r="I5" s="86"/>
    </row>
    <row r="6" spans="1:9" x14ac:dyDescent="0.35">
      <c r="A6" s="39">
        <v>2</v>
      </c>
      <c r="B6" s="91"/>
      <c r="C6" s="92"/>
      <c r="D6" s="93"/>
      <c r="E6" s="94"/>
      <c r="F6" s="93"/>
      <c r="G6" s="94"/>
      <c r="H6" s="86"/>
      <c r="I6" s="86"/>
    </row>
    <row r="7" spans="1:9" x14ac:dyDescent="0.35">
      <c r="A7" s="39">
        <v>3</v>
      </c>
      <c r="B7" s="91"/>
      <c r="C7" s="92"/>
      <c r="D7" s="93"/>
      <c r="E7" s="94"/>
      <c r="F7" s="93"/>
      <c r="G7" s="94"/>
      <c r="H7" s="86"/>
      <c r="I7" s="86"/>
    </row>
    <row r="8" spans="1:9" x14ac:dyDescent="0.35">
      <c r="A8" s="39">
        <v>4</v>
      </c>
      <c r="B8" s="91"/>
      <c r="C8" s="92"/>
      <c r="D8" s="93"/>
      <c r="E8" s="94"/>
      <c r="F8" s="93"/>
      <c r="G8" s="94"/>
      <c r="H8" s="86"/>
      <c r="I8" s="86"/>
    </row>
    <row r="9" spans="1:9" x14ac:dyDescent="0.35">
      <c r="A9" s="39">
        <v>5</v>
      </c>
      <c r="B9" s="91"/>
      <c r="C9" s="92"/>
      <c r="D9" s="93"/>
      <c r="E9" s="94"/>
      <c r="F9" s="93"/>
      <c r="G9" s="94"/>
      <c r="H9" s="86"/>
      <c r="I9" s="86"/>
    </row>
    <row r="10" spans="1:9" x14ac:dyDescent="0.35">
      <c r="A10" s="39">
        <v>6</v>
      </c>
      <c r="B10" s="91"/>
      <c r="C10" s="92"/>
      <c r="D10" s="93"/>
      <c r="E10" s="94"/>
      <c r="F10" s="93"/>
      <c r="G10" s="94"/>
      <c r="H10" s="86"/>
      <c r="I10" s="86"/>
    </row>
    <row r="11" spans="1:9" x14ac:dyDescent="0.35">
      <c r="A11" s="39">
        <v>7</v>
      </c>
      <c r="B11" s="91"/>
      <c r="C11" s="92"/>
      <c r="D11" s="93"/>
      <c r="E11" s="94"/>
      <c r="F11" s="93"/>
      <c r="G11" s="94"/>
      <c r="H11" s="86"/>
      <c r="I11" s="86"/>
    </row>
    <row r="12" spans="1:9" x14ac:dyDescent="0.35">
      <c r="A12" s="39">
        <v>8</v>
      </c>
      <c r="B12" s="91"/>
      <c r="C12" s="92"/>
      <c r="D12" s="93"/>
      <c r="E12" s="94"/>
      <c r="F12" s="93"/>
      <c r="G12" s="94"/>
      <c r="H12" s="86"/>
      <c r="I12" s="86"/>
    </row>
    <row r="13" spans="1:9" x14ac:dyDescent="0.35">
      <c r="A13" s="39">
        <v>9</v>
      </c>
      <c r="B13" s="91"/>
      <c r="C13" s="92"/>
      <c r="D13" s="93"/>
      <c r="E13" s="94"/>
      <c r="F13" s="93"/>
      <c r="G13" s="94"/>
      <c r="H13" s="86"/>
      <c r="I13" s="86"/>
    </row>
    <row r="14" spans="1:9" x14ac:dyDescent="0.35">
      <c r="A14" s="39">
        <v>10</v>
      </c>
      <c r="B14" s="91"/>
      <c r="C14" s="92"/>
      <c r="D14" s="93"/>
      <c r="E14" s="94"/>
      <c r="F14" s="93"/>
      <c r="G14" s="94"/>
      <c r="H14" s="86"/>
      <c r="I14" s="86"/>
    </row>
    <row r="15" spans="1:9" x14ac:dyDescent="0.35">
      <c r="A15" s="39"/>
      <c r="B15" s="95" t="s">
        <v>7</v>
      </c>
      <c r="C15" s="95"/>
      <c r="D15" s="96"/>
      <c r="E15" s="97"/>
      <c r="F15" s="98">
        <f>SUM(F5:F14)</f>
        <v>0</v>
      </c>
      <c r="G15" s="98"/>
      <c r="H15" s="88"/>
      <c r="I15" s="89"/>
    </row>
    <row r="16" spans="1:9" x14ac:dyDescent="0.35">
      <c r="A16" s="40"/>
      <c r="B16" s="41"/>
      <c r="C16" s="41"/>
      <c r="D16" s="42"/>
      <c r="E16" s="42"/>
      <c r="F16" s="42"/>
      <c r="G16" s="42"/>
      <c r="H16" s="43"/>
      <c r="I16" s="43"/>
    </row>
    <row r="17" spans="1:9" x14ac:dyDescent="0.35">
      <c r="A17" s="40"/>
      <c r="B17" s="41"/>
      <c r="C17" s="41"/>
      <c r="D17" s="42"/>
      <c r="E17" s="42"/>
      <c r="F17" s="42"/>
      <c r="G17" s="42"/>
      <c r="H17" s="44"/>
      <c r="I17" s="44"/>
    </row>
    <row r="18" spans="1:9" x14ac:dyDescent="0.35">
      <c r="A18" s="81" t="s">
        <v>8</v>
      </c>
      <c r="B18" s="81"/>
      <c r="C18" s="41"/>
      <c r="D18" s="42"/>
      <c r="E18" s="42"/>
      <c r="F18" s="42"/>
      <c r="G18" s="42"/>
      <c r="H18" s="44"/>
      <c r="I18" s="44"/>
    </row>
    <row r="19" spans="1:9" x14ac:dyDescent="0.35">
      <c r="A19" s="108" t="s">
        <v>2</v>
      </c>
      <c r="B19" s="95" t="s">
        <v>9</v>
      </c>
      <c r="C19" s="111" t="s">
        <v>10</v>
      </c>
      <c r="D19" s="102" t="s">
        <v>11</v>
      </c>
      <c r="E19" s="113"/>
      <c r="F19" s="113"/>
      <c r="G19" s="103"/>
      <c r="H19" s="87" t="s">
        <v>6</v>
      </c>
      <c r="I19" s="87"/>
    </row>
    <row r="20" spans="1:9" x14ac:dyDescent="0.35">
      <c r="A20" s="109"/>
      <c r="B20" s="110"/>
      <c r="C20" s="112"/>
      <c r="D20" s="45" t="s">
        <v>12</v>
      </c>
      <c r="E20" s="45" t="s">
        <v>13</v>
      </c>
      <c r="F20" s="45" t="s">
        <v>14</v>
      </c>
      <c r="G20" s="45" t="s">
        <v>15</v>
      </c>
      <c r="H20" s="87"/>
      <c r="I20" s="87"/>
    </row>
    <row r="21" spans="1:9" x14ac:dyDescent="0.35">
      <c r="A21" s="39">
        <v>1</v>
      </c>
      <c r="B21" s="35"/>
      <c r="C21" s="46"/>
      <c r="D21" s="46"/>
      <c r="E21" s="46"/>
      <c r="F21" s="46"/>
      <c r="G21" s="46"/>
      <c r="H21" s="86"/>
      <c r="I21" s="86"/>
    </row>
    <row r="22" spans="1:9" x14ac:dyDescent="0.35">
      <c r="A22" s="39">
        <v>2</v>
      </c>
      <c r="B22" s="35"/>
      <c r="C22" s="46"/>
      <c r="D22" s="46"/>
      <c r="E22" s="46"/>
      <c r="F22" s="46"/>
      <c r="G22" s="46"/>
      <c r="H22" s="86"/>
      <c r="I22" s="86"/>
    </row>
    <row r="23" spans="1:9" x14ac:dyDescent="0.35">
      <c r="A23" s="39">
        <v>3</v>
      </c>
      <c r="B23" s="35"/>
      <c r="C23" s="46"/>
      <c r="D23" s="46"/>
      <c r="E23" s="46"/>
      <c r="F23" s="46"/>
      <c r="G23" s="46"/>
      <c r="H23" s="86"/>
      <c r="I23" s="86"/>
    </row>
    <row r="24" spans="1:9" x14ac:dyDescent="0.35">
      <c r="A24" s="39">
        <v>4</v>
      </c>
      <c r="B24" s="35"/>
      <c r="C24" s="46"/>
      <c r="D24" s="46"/>
      <c r="E24" s="46"/>
      <c r="F24" s="46"/>
      <c r="G24" s="46"/>
      <c r="H24" s="86"/>
      <c r="I24" s="86"/>
    </row>
    <row r="25" spans="1:9" x14ac:dyDescent="0.35">
      <c r="A25" s="39">
        <v>5</v>
      </c>
      <c r="B25" s="35"/>
      <c r="C25" s="46"/>
      <c r="D25" s="46"/>
      <c r="E25" s="46"/>
      <c r="F25" s="46"/>
      <c r="G25" s="46"/>
      <c r="H25" s="86"/>
      <c r="I25" s="86"/>
    </row>
    <row r="26" spans="1:9" x14ac:dyDescent="0.35">
      <c r="A26" s="39">
        <v>6</v>
      </c>
      <c r="B26" s="35"/>
      <c r="C26" s="46"/>
      <c r="D26" s="46"/>
      <c r="E26" s="46"/>
      <c r="F26" s="46"/>
      <c r="G26" s="46"/>
      <c r="H26" s="86"/>
      <c r="I26" s="86"/>
    </row>
    <row r="27" spans="1:9" x14ac:dyDescent="0.35">
      <c r="A27" s="39">
        <v>7</v>
      </c>
      <c r="B27" s="35"/>
      <c r="C27" s="46"/>
      <c r="D27" s="46"/>
      <c r="E27" s="46"/>
      <c r="F27" s="46"/>
      <c r="G27" s="46"/>
      <c r="H27" s="86"/>
      <c r="I27" s="86"/>
    </row>
    <row r="28" spans="1:9" x14ac:dyDescent="0.35">
      <c r="A28" s="39">
        <v>8</v>
      </c>
      <c r="B28" s="35"/>
      <c r="C28" s="46"/>
      <c r="D28" s="46"/>
      <c r="E28" s="46"/>
      <c r="F28" s="46"/>
      <c r="G28" s="46"/>
      <c r="H28" s="86"/>
      <c r="I28" s="86"/>
    </row>
    <row r="29" spans="1:9" ht="14.65" customHeight="1" x14ac:dyDescent="0.35">
      <c r="A29" s="39">
        <v>9</v>
      </c>
      <c r="B29" s="35"/>
      <c r="C29" s="46"/>
      <c r="D29" s="46"/>
      <c r="E29" s="46"/>
      <c r="F29" s="46"/>
      <c r="G29" s="46"/>
      <c r="H29" s="86"/>
      <c r="I29" s="86"/>
    </row>
    <row r="30" spans="1:9" x14ac:dyDescent="0.35">
      <c r="A30" s="39">
        <v>10</v>
      </c>
      <c r="B30" s="35"/>
      <c r="C30" s="46"/>
      <c r="D30" s="46"/>
      <c r="E30" s="46"/>
      <c r="F30" s="46"/>
      <c r="G30" s="46"/>
      <c r="H30" s="86"/>
      <c r="I30" s="86"/>
    </row>
    <row r="31" spans="1:9" x14ac:dyDescent="0.35">
      <c r="A31" s="39"/>
      <c r="B31" s="104" t="s">
        <v>7</v>
      </c>
      <c r="C31" s="47">
        <f>SUM(C21:C30)</f>
        <v>0</v>
      </c>
      <c r="D31" s="47">
        <f>SUM(D21:D30)</f>
        <v>0</v>
      </c>
      <c r="E31" s="47">
        <f>SUM(E21:E30)</f>
        <v>0</v>
      </c>
      <c r="F31" s="47">
        <f>SUM(F21:F30)</f>
        <v>0</v>
      </c>
      <c r="G31" s="47">
        <f>SUM(G21:G30)</f>
        <v>0</v>
      </c>
      <c r="H31" s="88"/>
      <c r="I31" s="89"/>
    </row>
    <row r="32" spans="1:9" x14ac:dyDescent="0.35">
      <c r="A32" s="39"/>
      <c r="B32" s="105"/>
      <c r="C32" s="48" t="e">
        <f>+C31/C31</f>
        <v>#DIV/0!</v>
      </c>
      <c r="D32" s="48" t="e">
        <f>+D31/$C$6</f>
        <v>#DIV/0!</v>
      </c>
      <c r="E32" s="48" t="e">
        <f>+E31/$C$6</f>
        <v>#DIV/0!</v>
      </c>
      <c r="F32" s="48" t="e">
        <f>+F31/$C$6</f>
        <v>#DIV/0!</v>
      </c>
      <c r="G32" s="48" t="e">
        <f>+G31/$C$6</f>
        <v>#DIV/0!</v>
      </c>
      <c r="H32" s="106"/>
      <c r="I32" s="107"/>
    </row>
    <row r="33" spans="1:9" x14ac:dyDescent="0.35">
      <c r="A33" s="40"/>
      <c r="B33" s="41"/>
      <c r="C33" s="41"/>
      <c r="D33" s="42"/>
      <c r="E33" s="42"/>
      <c r="F33" s="42"/>
      <c r="G33" s="42"/>
      <c r="H33" s="44"/>
      <c r="I33" s="44"/>
    </row>
    <row r="34" spans="1:9" x14ac:dyDescent="0.35">
      <c r="A34" s="40"/>
      <c r="B34" s="41"/>
      <c r="C34" s="41"/>
      <c r="D34" s="42"/>
      <c r="E34" s="42"/>
      <c r="F34" s="42"/>
      <c r="G34" s="42"/>
      <c r="H34" s="44"/>
      <c r="I34" s="44"/>
    </row>
    <row r="35" spans="1:9" x14ac:dyDescent="0.35">
      <c r="A35" s="81" t="s">
        <v>16</v>
      </c>
      <c r="B35" s="81"/>
      <c r="C35" s="41"/>
      <c r="D35" s="42"/>
      <c r="E35" s="42"/>
      <c r="F35" s="42"/>
      <c r="G35" s="42"/>
      <c r="H35" s="44"/>
      <c r="I35" s="44"/>
    </row>
    <row r="36" spans="1:9" ht="30.65" customHeight="1" x14ac:dyDescent="0.35">
      <c r="A36" s="38" t="s">
        <v>2</v>
      </c>
      <c r="B36" s="95" t="s">
        <v>17</v>
      </c>
      <c r="C36" s="95"/>
      <c r="D36" s="100" t="s">
        <v>18</v>
      </c>
      <c r="E36" s="101"/>
      <c r="F36" s="102" t="s">
        <v>19</v>
      </c>
      <c r="G36" s="103"/>
      <c r="H36" s="87" t="s">
        <v>6</v>
      </c>
      <c r="I36" s="87"/>
    </row>
    <row r="37" spans="1:9" x14ac:dyDescent="0.35">
      <c r="A37" s="39">
        <v>1</v>
      </c>
      <c r="B37" s="91"/>
      <c r="C37" s="92"/>
      <c r="D37" s="93"/>
      <c r="E37" s="94"/>
      <c r="F37" s="93"/>
      <c r="G37" s="94"/>
      <c r="H37" s="86"/>
      <c r="I37" s="86"/>
    </row>
    <row r="38" spans="1:9" x14ac:dyDescent="0.35">
      <c r="A38" s="39">
        <v>2</v>
      </c>
      <c r="B38" s="91"/>
      <c r="C38" s="92"/>
      <c r="D38" s="93"/>
      <c r="E38" s="94"/>
      <c r="F38" s="93"/>
      <c r="G38" s="94"/>
      <c r="H38" s="86"/>
      <c r="I38" s="86"/>
    </row>
    <row r="39" spans="1:9" x14ac:dyDescent="0.35">
      <c r="A39" s="39">
        <v>3</v>
      </c>
      <c r="B39" s="91"/>
      <c r="C39" s="92"/>
      <c r="D39" s="93"/>
      <c r="E39" s="94"/>
      <c r="F39" s="93"/>
      <c r="G39" s="94"/>
      <c r="H39" s="86"/>
      <c r="I39" s="86"/>
    </row>
    <row r="40" spans="1:9" x14ac:dyDescent="0.35">
      <c r="A40" s="39">
        <v>4</v>
      </c>
      <c r="B40" s="91"/>
      <c r="C40" s="92"/>
      <c r="D40" s="93"/>
      <c r="E40" s="94"/>
      <c r="F40" s="93"/>
      <c r="G40" s="94"/>
      <c r="H40" s="86"/>
      <c r="I40" s="86"/>
    </row>
    <row r="41" spans="1:9" x14ac:dyDescent="0.35">
      <c r="A41" s="39">
        <v>5</v>
      </c>
      <c r="B41" s="91"/>
      <c r="C41" s="92"/>
      <c r="D41" s="93"/>
      <c r="E41" s="94"/>
      <c r="F41" s="93"/>
      <c r="G41" s="94"/>
      <c r="H41" s="86"/>
      <c r="I41" s="86"/>
    </row>
    <row r="42" spans="1:9" x14ac:dyDescent="0.35">
      <c r="A42" s="39">
        <v>6</v>
      </c>
      <c r="B42" s="91"/>
      <c r="C42" s="92"/>
      <c r="D42" s="93"/>
      <c r="E42" s="94"/>
      <c r="F42" s="93"/>
      <c r="G42" s="94"/>
      <c r="H42" s="86"/>
      <c r="I42" s="86"/>
    </row>
    <row r="43" spans="1:9" x14ac:dyDescent="0.35">
      <c r="A43" s="39">
        <v>7</v>
      </c>
      <c r="B43" s="91"/>
      <c r="C43" s="92"/>
      <c r="D43" s="93"/>
      <c r="E43" s="94"/>
      <c r="F43" s="93"/>
      <c r="G43" s="94"/>
      <c r="H43" s="86"/>
      <c r="I43" s="86"/>
    </row>
    <row r="44" spans="1:9" x14ac:dyDescent="0.35">
      <c r="A44" s="39">
        <v>8</v>
      </c>
      <c r="B44" s="91"/>
      <c r="C44" s="92"/>
      <c r="D44" s="93"/>
      <c r="E44" s="94"/>
      <c r="F44" s="93"/>
      <c r="G44" s="94"/>
      <c r="H44" s="86"/>
      <c r="I44" s="86"/>
    </row>
    <row r="45" spans="1:9" x14ac:dyDescent="0.35">
      <c r="A45" s="39">
        <v>9</v>
      </c>
      <c r="B45" s="91"/>
      <c r="C45" s="92"/>
      <c r="D45" s="93"/>
      <c r="E45" s="94"/>
      <c r="F45" s="93"/>
      <c r="G45" s="94"/>
      <c r="H45" s="86"/>
      <c r="I45" s="86"/>
    </row>
    <row r="46" spans="1:9" x14ac:dyDescent="0.35">
      <c r="A46" s="39">
        <v>10</v>
      </c>
      <c r="B46" s="91"/>
      <c r="C46" s="92"/>
      <c r="D46" s="93"/>
      <c r="E46" s="94"/>
      <c r="F46" s="93"/>
      <c r="G46" s="94"/>
      <c r="H46" s="86"/>
      <c r="I46" s="86"/>
    </row>
    <row r="47" spans="1:9" x14ac:dyDescent="0.35">
      <c r="A47" s="39"/>
      <c r="B47" s="95" t="s">
        <v>7</v>
      </c>
      <c r="C47" s="95"/>
      <c r="D47" s="96"/>
      <c r="E47" s="97"/>
      <c r="F47" s="98">
        <f>SUM(F37:F46)</f>
        <v>0</v>
      </c>
      <c r="G47" s="98"/>
      <c r="H47" s="90"/>
      <c r="I47" s="90"/>
    </row>
    <row r="48" spans="1:9" x14ac:dyDescent="0.35">
      <c r="A48" s="40"/>
      <c r="B48" s="41"/>
      <c r="C48" s="41"/>
      <c r="D48" s="42"/>
      <c r="E48" s="42"/>
      <c r="F48" s="42"/>
      <c r="G48" s="42"/>
      <c r="H48" s="44"/>
      <c r="I48" s="44"/>
    </row>
    <row r="49" spans="1:9" x14ac:dyDescent="0.35">
      <c r="A49" s="40"/>
      <c r="B49" s="80"/>
      <c r="C49" s="80"/>
      <c r="D49" s="42"/>
      <c r="E49" s="42"/>
      <c r="F49" s="42"/>
      <c r="G49" s="42"/>
      <c r="H49" s="44"/>
      <c r="I49" s="44"/>
    </row>
    <row r="50" spans="1:9" ht="13.15" customHeight="1" x14ac:dyDescent="0.35">
      <c r="A50" s="81" t="s">
        <v>20</v>
      </c>
      <c r="B50" s="81"/>
      <c r="H50" s="99"/>
      <c r="I50" s="99"/>
    </row>
    <row r="51" spans="1:9" x14ac:dyDescent="0.35">
      <c r="A51" s="108" t="s">
        <v>2</v>
      </c>
      <c r="B51" s="104" t="s">
        <v>21</v>
      </c>
      <c r="C51" s="111" t="s">
        <v>22</v>
      </c>
      <c r="D51" s="116" t="s">
        <v>23</v>
      </c>
      <c r="E51" s="102" t="s">
        <v>24</v>
      </c>
      <c r="F51" s="113"/>
      <c r="G51" s="103"/>
      <c r="H51" s="82" t="s">
        <v>6</v>
      </c>
      <c r="I51" s="83"/>
    </row>
    <row r="52" spans="1:9" x14ac:dyDescent="0.35">
      <c r="A52" s="109"/>
      <c r="B52" s="105"/>
      <c r="C52" s="112"/>
      <c r="D52" s="117"/>
      <c r="E52" s="49" t="s">
        <v>12</v>
      </c>
      <c r="F52" s="45" t="s">
        <v>25</v>
      </c>
      <c r="G52" s="50" t="s">
        <v>26</v>
      </c>
      <c r="H52" s="84"/>
      <c r="I52" s="85"/>
    </row>
    <row r="53" spans="1:9" ht="14.65" customHeight="1" x14ac:dyDescent="0.35">
      <c r="A53" s="39">
        <v>1</v>
      </c>
      <c r="B53" s="35"/>
      <c r="C53" s="46"/>
      <c r="D53" s="46"/>
      <c r="E53" s="46"/>
      <c r="F53" s="46"/>
      <c r="G53" s="46"/>
      <c r="H53" s="86"/>
      <c r="I53" s="86"/>
    </row>
    <row r="54" spans="1:9" ht="14.65" customHeight="1" x14ac:dyDescent="0.35">
      <c r="A54" s="39">
        <v>2</v>
      </c>
      <c r="B54" s="35"/>
      <c r="C54" s="46"/>
      <c r="D54" s="46"/>
      <c r="E54" s="46"/>
      <c r="F54" s="46"/>
      <c r="G54" s="46"/>
      <c r="H54" s="86"/>
      <c r="I54" s="86"/>
    </row>
    <row r="55" spans="1:9" ht="14.65" customHeight="1" x14ac:dyDescent="0.35">
      <c r="A55" s="39">
        <v>3</v>
      </c>
      <c r="B55" s="35"/>
      <c r="C55" s="46"/>
      <c r="D55" s="46"/>
      <c r="E55" s="46"/>
      <c r="F55" s="46"/>
      <c r="G55" s="46"/>
      <c r="H55" s="86"/>
      <c r="I55" s="86"/>
    </row>
    <row r="56" spans="1:9" ht="14.65" customHeight="1" x14ac:dyDescent="0.35">
      <c r="A56" s="39">
        <v>4</v>
      </c>
      <c r="B56" s="35"/>
      <c r="C56" s="46"/>
      <c r="D56" s="46"/>
      <c r="E56" s="46"/>
      <c r="F56" s="46"/>
      <c r="G56" s="46"/>
      <c r="H56" s="86"/>
      <c r="I56" s="86"/>
    </row>
    <row r="57" spans="1:9" ht="14.65" customHeight="1" x14ac:dyDescent="0.35">
      <c r="A57" s="39">
        <v>5</v>
      </c>
      <c r="B57" s="35"/>
      <c r="C57" s="46"/>
      <c r="D57" s="46"/>
      <c r="E57" s="46"/>
      <c r="F57" s="46"/>
      <c r="G57" s="46"/>
      <c r="H57" s="86"/>
      <c r="I57" s="86"/>
    </row>
    <row r="58" spans="1:9" ht="14.65" customHeight="1" x14ac:dyDescent="0.35">
      <c r="A58" s="39">
        <v>6</v>
      </c>
      <c r="B58" s="35"/>
      <c r="C58" s="46"/>
      <c r="D58" s="46"/>
      <c r="E58" s="46"/>
      <c r="F58" s="46"/>
      <c r="G58" s="46"/>
      <c r="H58" s="86"/>
      <c r="I58" s="86"/>
    </row>
    <row r="59" spans="1:9" ht="14.65" customHeight="1" x14ac:dyDescent="0.35">
      <c r="A59" s="39">
        <v>7</v>
      </c>
      <c r="B59" s="35"/>
      <c r="C59" s="46"/>
      <c r="D59" s="46"/>
      <c r="E59" s="46"/>
      <c r="F59" s="46"/>
      <c r="G59" s="46"/>
      <c r="H59" s="86"/>
      <c r="I59" s="86"/>
    </row>
    <row r="60" spans="1:9" ht="14.65" customHeight="1" x14ac:dyDescent="0.35">
      <c r="A60" s="39">
        <v>8</v>
      </c>
      <c r="B60" s="35"/>
      <c r="C60" s="46"/>
      <c r="D60" s="46"/>
      <c r="E60" s="46"/>
      <c r="F60" s="46"/>
      <c r="G60" s="46"/>
      <c r="H60" s="86"/>
      <c r="I60" s="86"/>
    </row>
    <row r="61" spans="1:9" ht="14.65" customHeight="1" x14ac:dyDescent="0.35">
      <c r="A61" s="39">
        <v>9</v>
      </c>
      <c r="B61" s="35"/>
      <c r="C61" s="46"/>
      <c r="D61" s="46"/>
      <c r="E61" s="46"/>
      <c r="F61" s="46"/>
      <c r="G61" s="46"/>
      <c r="H61" s="86"/>
      <c r="I61" s="86"/>
    </row>
    <row r="62" spans="1:9" ht="14.65" customHeight="1" x14ac:dyDescent="0.35">
      <c r="A62" s="39">
        <v>10</v>
      </c>
      <c r="B62" s="35"/>
      <c r="C62" s="46"/>
      <c r="D62" s="46"/>
      <c r="E62" s="46"/>
      <c r="F62" s="46"/>
      <c r="G62" s="46"/>
      <c r="H62" s="86"/>
      <c r="I62" s="86"/>
    </row>
    <row r="63" spans="1:9" ht="14.65" customHeight="1" x14ac:dyDescent="0.35">
      <c r="A63" s="114"/>
      <c r="B63" s="104" t="s">
        <v>7</v>
      </c>
      <c r="C63" s="47">
        <f>SUM(C53:C62)</f>
        <v>0</v>
      </c>
      <c r="D63" s="47">
        <f>SUM(D53:D62)</f>
        <v>0</v>
      </c>
      <c r="E63" s="47">
        <f>SUM(E53:E62)</f>
        <v>0</v>
      </c>
      <c r="F63" s="47">
        <f>SUM(F53:F62)</f>
        <v>0</v>
      </c>
      <c r="G63" s="47">
        <f>SUM(G53:G62)</f>
        <v>0</v>
      </c>
      <c r="H63" s="88"/>
      <c r="I63" s="89"/>
    </row>
    <row r="64" spans="1:9" ht="14.65" customHeight="1" x14ac:dyDescent="0.35">
      <c r="A64" s="115"/>
      <c r="B64" s="105"/>
      <c r="C64" s="48" t="e">
        <f>+C63/C63</f>
        <v>#DIV/0!</v>
      </c>
      <c r="D64" s="48" t="e">
        <f>+D63/$C$6</f>
        <v>#DIV/0!</v>
      </c>
      <c r="E64" s="48" t="e">
        <f>+E63/$C$6</f>
        <v>#DIV/0!</v>
      </c>
      <c r="F64" s="48" t="e">
        <f>+F63/$C$6</f>
        <v>#DIV/0!</v>
      </c>
      <c r="G64" s="48" t="e">
        <f>+G63/$C$6</f>
        <v>#DIV/0!</v>
      </c>
      <c r="H64" s="106"/>
      <c r="I64" s="107"/>
    </row>
    <row r="65" spans="1:9" ht="14.65" customHeight="1" x14ac:dyDescent="0.35"/>
    <row r="66" spans="1:9" ht="14.65" customHeight="1" x14ac:dyDescent="0.35"/>
    <row r="67" spans="1:9" ht="16.149999999999999" customHeight="1" x14ac:dyDescent="0.35">
      <c r="A67" s="81" t="s">
        <v>27</v>
      </c>
      <c r="B67" s="81"/>
    </row>
    <row r="68" spans="1:9" ht="14.65" customHeight="1" x14ac:dyDescent="0.35">
      <c r="A68" s="38" t="s">
        <v>2</v>
      </c>
      <c r="B68" s="95" t="s">
        <v>28</v>
      </c>
      <c r="C68" s="95"/>
      <c r="D68" s="100" t="s">
        <v>18</v>
      </c>
      <c r="E68" s="101"/>
      <c r="F68" s="102" t="s">
        <v>29</v>
      </c>
      <c r="G68" s="103"/>
      <c r="H68" s="87" t="s">
        <v>6</v>
      </c>
      <c r="I68" s="87"/>
    </row>
    <row r="69" spans="1:9" x14ac:dyDescent="0.35">
      <c r="A69" s="39">
        <v>1</v>
      </c>
      <c r="B69" s="91"/>
      <c r="C69" s="92"/>
      <c r="D69" s="93"/>
      <c r="E69" s="94"/>
      <c r="F69" s="93"/>
      <c r="G69" s="94"/>
      <c r="H69" s="86"/>
      <c r="I69" s="86"/>
    </row>
    <row r="70" spans="1:9" x14ac:dyDescent="0.35">
      <c r="A70" s="39">
        <v>2</v>
      </c>
      <c r="B70" s="91"/>
      <c r="C70" s="92"/>
      <c r="D70" s="93"/>
      <c r="E70" s="94"/>
      <c r="F70" s="93"/>
      <c r="G70" s="94"/>
      <c r="H70" s="86"/>
      <c r="I70" s="86"/>
    </row>
    <row r="71" spans="1:9" x14ac:dyDescent="0.35">
      <c r="A71" s="39">
        <v>3</v>
      </c>
      <c r="B71" s="91"/>
      <c r="C71" s="92"/>
      <c r="D71" s="93"/>
      <c r="E71" s="94"/>
      <c r="F71" s="93"/>
      <c r="G71" s="94"/>
      <c r="H71" s="86"/>
      <c r="I71" s="86"/>
    </row>
    <row r="72" spans="1:9" x14ac:dyDescent="0.35">
      <c r="A72" s="39">
        <v>4</v>
      </c>
      <c r="B72" s="91"/>
      <c r="C72" s="92"/>
      <c r="D72" s="93"/>
      <c r="E72" s="94"/>
      <c r="F72" s="93"/>
      <c r="G72" s="94"/>
      <c r="H72" s="86"/>
      <c r="I72" s="86"/>
    </row>
    <row r="73" spans="1:9" x14ac:dyDescent="0.35">
      <c r="A73" s="39">
        <v>5</v>
      </c>
      <c r="B73" s="91"/>
      <c r="C73" s="92"/>
      <c r="D73" s="93"/>
      <c r="E73" s="94"/>
      <c r="F73" s="93"/>
      <c r="G73" s="94"/>
      <c r="H73" s="86"/>
      <c r="I73" s="86"/>
    </row>
    <row r="74" spans="1:9" x14ac:dyDescent="0.35">
      <c r="A74" s="39">
        <v>6</v>
      </c>
      <c r="B74" s="91"/>
      <c r="C74" s="92"/>
      <c r="D74" s="93"/>
      <c r="E74" s="94"/>
      <c r="F74" s="93"/>
      <c r="G74" s="94"/>
      <c r="H74" s="86"/>
      <c r="I74" s="86"/>
    </row>
    <row r="75" spans="1:9" x14ac:dyDescent="0.35">
      <c r="A75" s="39">
        <v>7</v>
      </c>
      <c r="B75" s="91"/>
      <c r="C75" s="92"/>
      <c r="D75" s="93"/>
      <c r="E75" s="94"/>
      <c r="F75" s="93"/>
      <c r="G75" s="94"/>
      <c r="H75" s="86"/>
      <c r="I75" s="86"/>
    </row>
    <row r="76" spans="1:9" x14ac:dyDescent="0.35">
      <c r="A76" s="39">
        <v>8</v>
      </c>
      <c r="B76" s="91"/>
      <c r="C76" s="92"/>
      <c r="D76" s="93"/>
      <c r="E76" s="94"/>
      <c r="F76" s="93"/>
      <c r="G76" s="94"/>
      <c r="H76" s="86"/>
      <c r="I76" s="86"/>
    </row>
    <row r="77" spans="1:9" x14ac:dyDescent="0.35">
      <c r="A77" s="39">
        <v>9</v>
      </c>
      <c r="B77" s="91"/>
      <c r="C77" s="92"/>
      <c r="D77" s="93"/>
      <c r="E77" s="94"/>
      <c r="F77" s="93"/>
      <c r="G77" s="94"/>
      <c r="H77" s="86"/>
      <c r="I77" s="86"/>
    </row>
    <row r="78" spans="1:9" x14ac:dyDescent="0.35">
      <c r="A78" s="39">
        <v>10</v>
      </c>
      <c r="B78" s="91"/>
      <c r="C78" s="92"/>
      <c r="D78" s="93"/>
      <c r="E78" s="94"/>
      <c r="F78" s="93"/>
      <c r="G78" s="94"/>
      <c r="H78" s="86"/>
      <c r="I78" s="86"/>
    </row>
    <row r="79" spans="1:9" x14ac:dyDescent="0.35">
      <c r="A79" s="39"/>
      <c r="B79" s="95" t="s">
        <v>7</v>
      </c>
      <c r="C79" s="95"/>
      <c r="D79" s="96"/>
      <c r="E79" s="97"/>
      <c r="F79" s="98">
        <f>SUM(F69:F78)</f>
        <v>0</v>
      </c>
      <c r="G79" s="98"/>
      <c r="H79" s="90"/>
      <c r="I79" s="90"/>
    </row>
  </sheetData>
  <sheetProtection algorithmName="SHA-512" hashValue="AZCjYMY8ISadMJ0SppWyMBVpFy/op+Mgibb9bQZ32lJ1Saoe9xA0qf8vczYzxZe3STMeEKVb65Pg2VHyfA4tlw==" saltValue="RtAEPR+mlbilOTB1Y9Zd+w==" spinCount="100000" sheet="1" objects="1" scenarios="1"/>
  <protectedRanges>
    <protectedRange sqref="C1 B5:I14 B21:I30 B37:I46 B53:I62 B69:I78" name="Range1"/>
  </protectedRanges>
  <mergeCells count="189">
    <mergeCell ref="C1:G1"/>
    <mergeCell ref="B76:C76"/>
    <mergeCell ref="D76:E76"/>
    <mergeCell ref="F76:G76"/>
    <mergeCell ref="B77:C77"/>
    <mergeCell ref="D77:E77"/>
    <mergeCell ref="F77:G77"/>
    <mergeCell ref="B74:C74"/>
    <mergeCell ref="D74:E74"/>
    <mergeCell ref="F74:G74"/>
    <mergeCell ref="B75:C75"/>
    <mergeCell ref="D75:E75"/>
    <mergeCell ref="F75:G75"/>
    <mergeCell ref="B72:C72"/>
    <mergeCell ref="D72:E72"/>
    <mergeCell ref="F72:G72"/>
    <mergeCell ref="B73:C73"/>
    <mergeCell ref="D73:E73"/>
    <mergeCell ref="F73:G73"/>
    <mergeCell ref="B70:C70"/>
    <mergeCell ref="D70:E70"/>
    <mergeCell ref="F70:G70"/>
    <mergeCell ref="B46:C46"/>
    <mergeCell ref="D46:E46"/>
    <mergeCell ref="H70:I70"/>
    <mergeCell ref="B71:C71"/>
    <mergeCell ref="D71:E71"/>
    <mergeCell ref="F71:G71"/>
    <mergeCell ref="A50:B50"/>
    <mergeCell ref="B68:C68"/>
    <mergeCell ref="D68:E68"/>
    <mergeCell ref="F68:G68"/>
    <mergeCell ref="H68:I68"/>
    <mergeCell ref="B69:C69"/>
    <mergeCell ref="D69:E69"/>
    <mergeCell ref="F69:G69"/>
    <mergeCell ref="H69:I69"/>
    <mergeCell ref="A63:A64"/>
    <mergeCell ref="E51:G51"/>
    <mergeCell ref="D51:D52"/>
    <mergeCell ref="H54:I54"/>
    <mergeCell ref="H61:I61"/>
    <mergeCell ref="H62:I62"/>
    <mergeCell ref="B63:B64"/>
    <mergeCell ref="H63:I64"/>
    <mergeCell ref="A51:A52"/>
    <mergeCell ref="B51:B52"/>
    <mergeCell ref="C51:C52"/>
    <mergeCell ref="B47:C47"/>
    <mergeCell ref="D47:E47"/>
    <mergeCell ref="F47:G47"/>
    <mergeCell ref="H47:I47"/>
    <mergeCell ref="B44:C44"/>
    <mergeCell ref="D44:E44"/>
    <mergeCell ref="F44:G44"/>
    <mergeCell ref="H44:I44"/>
    <mergeCell ref="B45:C45"/>
    <mergeCell ref="D45:E45"/>
    <mergeCell ref="F45:G45"/>
    <mergeCell ref="H45:I45"/>
    <mergeCell ref="B42:C42"/>
    <mergeCell ref="D42:E42"/>
    <mergeCell ref="F42:G42"/>
    <mergeCell ref="H42:I42"/>
    <mergeCell ref="B43:C43"/>
    <mergeCell ref="D43:E43"/>
    <mergeCell ref="F43:G43"/>
    <mergeCell ref="H43:I43"/>
    <mergeCell ref="B40:C40"/>
    <mergeCell ref="D40:E40"/>
    <mergeCell ref="F40:G40"/>
    <mergeCell ref="H40:I40"/>
    <mergeCell ref="B41:C41"/>
    <mergeCell ref="D41:E41"/>
    <mergeCell ref="F41:G41"/>
    <mergeCell ref="H41:I41"/>
    <mergeCell ref="B38:C38"/>
    <mergeCell ref="D38:E38"/>
    <mergeCell ref="F38:G38"/>
    <mergeCell ref="H38:I38"/>
    <mergeCell ref="B39:C39"/>
    <mergeCell ref="D39:E39"/>
    <mergeCell ref="F39:G39"/>
    <mergeCell ref="H39:I39"/>
    <mergeCell ref="B36:C36"/>
    <mergeCell ref="D36:E36"/>
    <mergeCell ref="F36:G36"/>
    <mergeCell ref="H36:I36"/>
    <mergeCell ref="B37:C37"/>
    <mergeCell ref="D37:E37"/>
    <mergeCell ref="F37:G37"/>
    <mergeCell ref="H37:I37"/>
    <mergeCell ref="B31:B32"/>
    <mergeCell ref="H31:I32"/>
    <mergeCell ref="A3:B3"/>
    <mergeCell ref="A18:B18"/>
    <mergeCell ref="A35:B35"/>
    <mergeCell ref="H19:I20"/>
    <mergeCell ref="H21:I21"/>
    <mergeCell ref="H22:I22"/>
    <mergeCell ref="H23:I23"/>
    <mergeCell ref="H28:I28"/>
    <mergeCell ref="H29:I29"/>
    <mergeCell ref="A19:A20"/>
    <mergeCell ref="B19:B20"/>
    <mergeCell ref="C19:C20"/>
    <mergeCell ref="D19:G19"/>
    <mergeCell ref="F11:G11"/>
    <mergeCell ref="F12:G12"/>
    <mergeCell ref="F13:G13"/>
    <mergeCell ref="F14:G14"/>
    <mergeCell ref="B15:C15"/>
    <mergeCell ref="F15:G15"/>
    <mergeCell ref="D11:E11"/>
    <mergeCell ref="D8:E8"/>
    <mergeCell ref="F6:G6"/>
    <mergeCell ref="F7:G7"/>
    <mergeCell ref="F8:G8"/>
    <mergeCell ref="F9:G9"/>
    <mergeCell ref="F10:G10"/>
    <mergeCell ref="H50:I50"/>
    <mergeCell ref="H24:I24"/>
    <mergeCell ref="H25:I25"/>
    <mergeCell ref="H26:I26"/>
    <mergeCell ref="H27:I27"/>
    <mergeCell ref="H30:I30"/>
    <mergeCell ref="F46:G46"/>
    <mergeCell ref="H46:I46"/>
    <mergeCell ref="H3:I3"/>
    <mergeCell ref="B9:C9"/>
    <mergeCell ref="B10:C10"/>
    <mergeCell ref="B11:C11"/>
    <mergeCell ref="B12:C12"/>
    <mergeCell ref="B13:C13"/>
    <mergeCell ref="B14:C14"/>
    <mergeCell ref="D15:E15"/>
    <mergeCell ref="D6:E6"/>
    <mergeCell ref="D7:E7"/>
    <mergeCell ref="B6:C6"/>
    <mergeCell ref="B7:C7"/>
    <mergeCell ref="B8:C8"/>
    <mergeCell ref="D9:E9"/>
    <mergeCell ref="D10:E10"/>
    <mergeCell ref="B4:C4"/>
    <mergeCell ref="B5:C5"/>
    <mergeCell ref="D4:E4"/>
    <mergeCell ref="F4:G4"/>
    <mergeCell ref="F5:G5"/>
    <mergeCell ref="D5:E5"/>
    <mergeCell ref="D12:E12"/>
    <mergeCell ref="D13:E13"/>
    <mergeCell ref="D14:E14"/>
    <mergeCell ref="H77:I77"/>
    <mergeCell ref="H78:I78"/>
    <mergeCell ref="H79:I79"/>
    <mergeCell ref="B78:C78"/>
    <mergeCell ref="D78:E78"/>
    <mergeCell ref="F78:G78"/>
    <mergeCell ref="B79:C79"/>
    <mergeCell ref="H71:I71"/>
    <mergeCell ref="H72:I72"/>
    <mergeCell ref="H73:I73"/>
    <mergeCell ref="H74:I74"/>
    <mergeCell ref="H75:I75"/>
    <mergeCell ref="H76:I76"/>
    <mergeCell ref="D79:E79"/>
    <mergeCell ref="F79:G79"/>
    <mergeCell ref="H4:I4"/>
    <mergeCell ref="H5:I5"/>
    <mergeCell ref="H15:I15"/>
    <mergeCell ref="H12:I12"/>
    <mergeCell ref="H13:I13"/>
    <mergeCell ref="H14:I14"/>
    <mergeCell ref="H6:I6"/>
    <mergeCell ref="H7:I7"/>
    <mergeCell ref="H8:I8"/>
    <mergeCell ref="H9:I9"/>
    <mergeCell ref="H10:I10"/>
    <mergeCell ref="H11:I11"/>
    <mergeCell ref="B49:C49"/>
    <mergeCell ref="A67:B67"/>
    <mergeCell ref="H51:I52"/>
    <mergeCell ref="H53:I53"/>
    <mergeCell ref="H58:I58"/>
    <mergeCell ref="H59:I59"/>
    <mergeCell ref="H60:I60"/>
    <mergeCell ref="H55:I55"/>
    <mergeCell ref="H56:I56"/>
    <mergeCell ref="H57:I57"/>
  </mergeCells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0EDA-7BAE-4438-8306-1BD7EF5DFA49}">
  <dimension ref="A1:O73"/>
  <sheetViews>
    <sheetView view="pageBreakPreview" topLeftCell="A42" zoomScaleNormal="85" zoomScaleSheetLayoutView="100" workbookViewId="0">
      <selection activeCell="G16" sqref="G16"/>
    </sheetView>
  </sheetViews>
  <sheetFormatPr defaultColWidth="8.7265625" defaultRowHeight="14" x14ac:dyDescent="0.35"/>
  <cols>
    <col min="1" max="1" width="4.26953125" style="37" customWidth="1"/>
    <col min="2" max="2" width="27.54296875" style="37" customWidth="1"/>
    <col min="3" max="3" width="17.7265625" style="37" customWidth="1"/>
    <col min="4" max="4" width="15.7265625" style="37" customWidth="1"/>
    <col min="5" max="5" width="18.54296875" style="37" customWidth="1"/>
    <col min="6" max="6" width="8.7265625" style="37" customWidth="1"/>
    <col min="7" max="7" width="8.7265625" style="37"/>
    <col min="8" max="8" width="10.26953125" style="37" customWidth="1"/>
    <col min="9" max="9" width="9.7265625" style="37" customWidth="1"/>
    <col min="10" max="16384" width="8.7265625" style="37"/>
  </cols>
  <sheetData>
    <row r="1" spans="1:14" x14ac:dyDescent="0.35">
      <c r="A1" s="129" t="s">
        <v>0</v>
      </c>
      <c r="B1" s="129"/>
      <c r="C1" s="158">
        <f>Turtas!C1</f>
        <v>0</v>
      </c>
      <c r="D1" s="158"/>
      <c r="E1" s="158"/>
    </row>
    <row r="3" spans="1:14" x14ac:dyDescent="0.35">
      <c r="A3" s="37" t="s">
        <v>30</v>
      </c>
      <c r="B3" s="57"/>
      <c r="C3" s="57"/>
      <c r="E3" s="52">
        <f>Finansai!G2</f>
        <v>45382</v>
      </c>
    </row>
    <row r="4" spans="1:14" ht="18.649999999999999" customHeight="1" x14ac:dyDescent="0.35">
      <c r="A4" s="130" t="s">
        <v>2</v>
      </c>
      <c r="B4" s="137" t="s">
        <v>31</v>
      </c>
      <c r="C4" s="139" t="s">
        <v>32</v>
      </c>
      <c r="D4" s="139" t="s">
        <v>33</v>
      </c>
      <c r="E4" s="141" t="s">
        <v>34</v>
      </c>
      <c r="F4" s="139" t="s">
        <v>35</v>
      </c>
      <c r="G4" s="125"/>
      <c r="H4" s="125" t="s">
        <v>36</v>
      </c>
      <c r="I4" s="125"/>
      <c r="J4" s="125"/>
      <c r="K4" s="125"/>
      <c r="L4" s="125"/>
      <c r="M4" s="125"/>
      <c r="N4" s="125"/>
    </row>
    <row r="5" spans="1:14" ht="23.65" customHeight="1" thickBot="1" x14ac:dyDescent="0.4">
      <c r="A5" s="130"/>
      <c r="B5" s="137"/>
      <c r="C5" s="139"/>
      <c r="D5" s="139"/>
      <c r="E5" s="141"/>
      <c r="F5" s="139"/>
      <c r="G5" s="125"/>
      <c r="H5" s="127" t="str">
        <f>TEXT(Prognozes!C4, "YYYY")</f>
        <v>2024</v>
      </c>
      <c r="I5" s="127">
        <f t="shared" ref="I5:N5" si="0">H5+1</f>
        <v>2025</v>
      </c>
      <c r="J5" s="127">
        <f t="shared" si="0"/>
        <v>2026</v>
      </c>
      <c r="K5" s="127">
        <f t="shared" si="0"/>
        <v>2027</v>
      </c>
      <c r="L5" s="127">
        <f t="shared" si="0"/>
        <v>2028</v>
      </c>
      <c r="M5" s="127">
        <f t="shared" si="0"/>
        <v>2029</v>
      </c>
      <c r="N5" s="127">
        <f t="shared" si="0"/>
        <v>2030</v>
      </c>
    </row>
    <row r="6" spans="1:14" ht="2.65" hidden="1" customHeight="1" thickBot="1" x14ac:dyDescent="0.4">
      <c r="A6" s="58"/>
      <c r="B6" s="138"/>
      <c r="C6" s="140"/>
      <c r="D6" s="140"/>
      <c r="E6" s="142"/>
      <c r="F6" s="140"/>
      <c r="G6" s="126"/>
      <c r="H6" s="128"/>
      <c r="I6" s="128"/>
      <c r="J6" s="128"/>
      <c r="K6" s="128"/>
      <c r="L6" s="128"/>
      <c r="M6" s="128"/>
      <c r="N6" s="128"/>
    </row>
    <row r="7" spans="1:14" x14ac:dyDescent="0.35">
      <c r="A7" s="147">
        <v>1</v>
      </c>
      <c r="B7" s="123"/>
      <c r="C7" s="123"/>
      <c r="D7" s="131"/>
      <c r="E7" s="133"/>
      <c r="F7" s="135"/>
      <c r="G7" s="61" t="s">
        <v>37</v>
      </c>
      <c r="H7" s="62"/>
      <c r="I7" s="62"/>
      <c r="J7" s="62"/>
      <c r="K7" s="62"/>
      <c r="L7" s="62"/>
      <c r="M7" s="62"/>
      <c r="N7" s="63"/>
    </row>
    <row r="8" spans="1:14" ht="14.5" thickBot="1" x14ac:dyDescent="0.4">
      <c r="A8" s="148"/>
      <c r="B8" s="124"/>
      <c r="C8" s="124"/>
      <c r="D8" s="132"/>
      <c r="E8" s="134"/>
      <c r="F8" s="136"/>
      <c r="G8" s="64" t="s">
        <v>38</v>
      </c>
      <c r="H8" s="65"/>
      <c r="I8" s="65"/>
      <c r="J8" s="65"/>
      <c r="K8" s="65"/>
      <c r="L8" s="65"/>
      <c r="M8" s="65"/>
      <c r="N8" s="66"/>
    </row>
    <row r="9" spans="1:14" x14ac:dyDescent="0.35">
      <c r="A9" s="147">
        <v>2</v>
      </c>
      <c r="B9" s="123"/>
      <c r="C9" s="123"/>
      <c r="D9" s="143"/>
      <c r="E9" s="133"/>
      <c r="F9" s="135"/>
      <c r="G9" s="61" t="s">
        <v>37</v>
      </c>
      <c r="H9" s="62"/>
      <c r="I9" s="62"/>
      <c r="J9" s="62"/>
      <c r="K9" s="62"/>
      <c r="L9" s="62"/>
      <c r="M9" s="62"/>
      <c r="N9" s="63"/>
    </row>
    <row r="10" spans="1:14" ht="14.5" thickBot="1" x14ac:dyDescent="0.4">
      <c r="A10" s="148"/>
      <c r="B10" s="124"/>
      <c r="C10" s="124"/>
      <c r="D10" s="144"/>
      <c r="E10" s="134"/>
      <c r="F10" s="136"/>
      <c r="G10" s="64" t="s">
        <v>38</v>
      </c>
      <c r="H10" s="65"/>
      <c r="I10" s="65"/>
      <c r="J10" s="65"/>
      <c r="K10" s="65"/>
      <c r="L10" s="65"/>
      <c r="M10" s="65"/>
      <c r="N10" s="66"/>
    </row>
    <row r="11" spans="1:14" x14ac:dyDescent="0.35">
      <c r="A11" s="147">
        <v>3</v>
      </c>
      <c r="B11" s="123"/>
      <c r="C11" s="123"/>
      <c r="D11" s="143"/>
      <c r="E11" s="133"/>
      <c r="F11" s="135"/>
      <c r="G11" s="61" t="s">
        <v>37</v>
      </c>
      <c r="H11" s="62"/>
      <c r="I11" s="62"/>
      <c r="J11" s="62"/>
      <c r="K11" s="62"/>
      <c r="L11" s="62"/>
      <c r="M11" s="62"/>
      <c r="N11" s="63"/>
    </row>
    <row r="12" spans="1:14" ht="14.5" thickBot="1" x14ac:dyDescent="0.4">
      <c r="A12" s="148"/>
      <c r="B12" s="124"/>
      <c r="C12" s="124"/>
      <c r="D12" s="144"/>
      <c r="E12" s="134"/>
      <c r="F12" s="136"/>
      <c r="G12" s="64" t="s">
        <v>38</v>
      </c>
      <c r="H12" s="65"/>
      <c r="I12" s="65"/>
      <c r="J12" s="65"/>
      <c r="K12" s="65"/>
      <c r="L12" s="65"/>
      <c r="M12" s="65"/>
      <c r="N12" s="66"/>
    </row>
    <row r="13" spans="1:14" x14ac:dyDescent="0.35">
      <c r="A13" s="147">
        <v>4</v>
      </c>
      <c r="B13" s="123"/>
      <c r="C13" s="123"/>
      <c r="D13" s="143"/>
      <c r="E13" s="133"/>
      <c r="F13" s="135"/>
      <c r="G13" s="61" t="s">
        <v>37</v>
      </c>
      <c r="H13" s="62"/>
      <c r="I13" s="62"/>
      <c r="J13" s="62"/>
      <c r="K13" s="62"/>
      <c r="L13" s="62"/>
      <c r="M13" s="62"/>
      <c r="N13" s="63"/>
    </row>
    <row r="14" spans="1:14" ht="14.5" thickBot="1" x14ac:dyDescent="0.4">
      <c r="A14" s="148"/>
      <c r="B14" s="124"/>
      <c r="C14" s="124"/>
      <c r="D14" s="144"/>
      <c r="E14" s="134"/>
      <c r="F14" s="136"/>
      <c r="G14" s="64" t="s">
        <v>38</v>
      </c>
      <c r="H14" s="65"/>
      <c r="I14" s="65"/>
      <c r="J14" s="65"/>
      <c r="K14" s="65"/>
      <c r="L14" s="65"/>
      <c r="M14" s="65"/>
      <c r="N14" s="66"/>
    </row>
    <row r="15" spans="1:14" x14ac:dyDescent="0.35">
      <c r="A15" s="147">
        <v>5</v>
      </c>
      <c r="B15" s="123"/>
      <c r="C15" s="123"/>
      <c r="D15" s="143"/>
      <c r="E15" s="133"/>
      <c r="F15" s="135"/>
      <c r="G15" s="61" t="s">
        <v>37</v>
      </c>
      <c r="H15" s="62"/>
      <c r="I15" s="62"/>
      <c r="J15" s="62"/>
      <c r="K15" s="62"/>
      <c r="L15" s="62"/>
      <c r="M15" s="62"/>
      <c r="N15" s="63"/>
    </row>
    <row r="16" spans="1:14" ht="14.5" thickBot="1" x14ac:dyDescent="0.4">
      <c r="A16" s="148"/>
      <c r="B16" s="124"/>
      <c r="C16" s="124"/>
      <c r="D16" s="144"/>
      <c r="E16" s="134"/>
      <c r="F16" s="136"/>
      <c r="G16" s="64" t="s">
        <v>38</v>
      </c>
      <c r="H16" s="65"/>
      <c r="I16" s="65"/>
      <c r="J16" s="65"/>
      <c r="K16" s="65"/>
      <c r="L16" s="65"/>
      <c r="M16" s="65"/>
      <c r="N16" s="66"/>
    </row>
    <row r="17" spans="1:15" x14ac:dyDescent="0.35">
      <c r="A17" s="147">
        <v>6</v>
      </c>
      <c r="B17" s="123"/>
      <c r="C17" s="123"/>
      <c r="D17" s="143"/>
      <c r="E17" s="133"/>
      <c r="F17" s="135"/>
      <c r="G17" s="61" t="s">
        <v>37</v>
      </c>
      <c r="H17" s="62"/>
      <c r="I17" s="62"/>
      <c r="J17" s="62"/>
      <c r="K17" s="62"/>
      <c r="L17" s="62"/>
      <c r="M17" s="62"/>
      <c r="N17" s="63"/>
    </row>
    <row r="18" spans="1:15" ht="14.5" thickBot="1" x14ac:dyDescent="0.4">
      <c r="A18" s="148"/>
      <c r="B18" s="124"/>
      <c r="C18" s="124"/>
      <c r="D18" s="144"/>
      <c r="E18" s="134"/>
      <c r="F18" s="136"/>
      <c r="G18" s="64" t="s">
        <v>38</v>
      </c>
      <c r="H18" s="65"/>
      <c r="I18" s="65"/>
      <c r="J18" s="65"/>
      <c r="K18" s="65"/>
      <c r="L18" s="65"/>
      <c r="M18" s="65"/>
      <c r="N18" s="66"/>
    </row>
    <row r="19" spans="1:15" x14ac:dyDescent="0.35">
      <c r="A19" s="147">
        <v>7</v>
      </c>
      <c r="B19" s="123"/>
      <c r="C19" s="123"/>
      <c r="D19" s="143"/>
      <c r="E19" s="133"/>
      <c r="F19" s="135"/>
      <c r="G19" s="61" t="s">
        <v>37</v>
      </c>
      <c r="H19" s="62"/>
      <c r="I19" s="62"/>
      <c r="J19" s="62"/>
      <c r="K19" s="62"/>
      <c r="L19" s="62"/>
      <c r="M19" s="62"/>
      <c r="N19" s="63"/>
    </row>
    <row r="20" spans="1:15" ht="14.5" thickBot="1" x14ac:dyDescent="0.4">
      <c r="A20" s="148"/>
      <c r="B20" s="124"/>
      <c r="C20" s="124"/>
      <c r="D20" s="144"/>
      <c r="E20" s="134"/>
      <c r="F20" s="136"/>
      <c r="G20" s="64" t="s">
        <v>38</v>
      </c>
      <c r="H20" s="65"/>
      <c r="I20" s="65"/>
      <c r="J20" s="65"/>
      <c r="K20" s="65"/>
      <c r="L20" s="65"/>
      <c r="M20" s="65"/>
      <c r="N20" s="66"/>
    </row>
    <row r="21" spans="1:15" x14ac:dyDescent="0.35">
      <c r="A21" s="147">
        <v>8</v>
      </c>
      <c r="B21" s="123"/>
      <c r="C21" s="123"/>
      <c r="D21" s="143"/>
      <c r="E21" s="133"/>
      <c r="F21" s="135"/>
      <c r="G21" s="61" t="s">
        <v>37</v>
      </c>
      <c r="H21" s="62"/>
      <c r="I21" s="62"/>
      <c r="J21" s="62"/>
      <c r="K21" s="62"/>
      <c r="L21" s="62"/>
      <c r="M21" s="62"/>
      <c r="N21" s="63"/>
    </row>
    <row r="22" spans="1:15" ht="14.5" thickBot="1" x14ac:dyDescent="0.4">
      <c r="A22" s="148"/>
      <c r="B22" s="124"/>
      <c r="C22" s="124"/>
      <c r="D22" s="144"/>
      <c r="E22" s="134"/>
      <c r="F22" s="136"/>
      <c r="G22" s="64" t="s">
        <v>38</v>
      </c>
      <c r="H22" s="65"/>
      <c r="I22" s="65"/>
      <c r="J22" s="65"/>
      <c r="K22" s="65"/>
      <c r="L22" s="65"/>
      <c r="M22" s="65"/>
      <c r="N22" s="66"/>
    </row>
    <row r="23" spans="1:15" x14ac:dyDescent="0.35">
      <c r="A23" s="147">
        <v>9</v>
      </c>
      <c r="B23" s="123"/>
      <c r="C23" s="123"/>
      <c r="D23" s="143"/>
      <c r="E23" s="133"/>
      <c r="F23" s="135"/>
      <c r="G23" s="61" t="s">
        <v>37</v>
      </c>
      <c r="H23" s="62"/>
      <c r="I23" s="62"/>
      <c r="J23" s="62"/>
      <c r="K23" s="62"/>
      <c r="L23" s="62"/>
      <c r="M23" s="62"/>
      <c r="N23" s="63"/>
    </row>
    <row r="24" spans="1:15" ht="14.5" thickBot="1" x14ac:dyDescent="0.4">
      <c r="A24" s="148"/>
      <c r="B24" s="124"/>
      <c r="C24" s="124"/>
      <c r="D24" s="144"/>
      <c r="E24" s="134"/>
      <c r="F24" s="136"/>
      <c r="G24" s="64" t="s">
        <v>38</v>
      </c>
      <c r="H24" s="65"/>
      <c r="I24" s="65"/>
      <c r="J24" s="65"/>
      <c r="K24" s="65"/>
      <c r="L24" s="65"/>
      <c r="M24" s="65"/>
      <c r="N24" s="66"/>
    </row>
    <row r="25" spans="1:15" x14ac:dyDescent="0.35">
      <c r="A25" s="147">
        <v>10</v>
      </c>
      <c r="B25" s="123"/>
      <c r="C25" s="123"/>
      <c r="D25" s="143"/>
      <c r="E25" s="133"/>
      <c r="F25" s="135"/>
      <c r="G25" s="61" t="s">
        <v>37</v>
      </c>
      <c r="H25" s="62"/>
      <c r="I25" s="62"/>
      <c r="J25" s="62"/>
      <c r="K25" s="62"/>
      <c r="L25" s="62"/>
      <c r="M25" s="62"/>
      <c r="N25" s="63"/>
    </row>
    <row r="26" spans="1:15" ht="14.5" thickBot="1" x14ac:dyDescent="0.4">
      <c r="A26" s="148"/>
      <c r="B26" s="124"/>
      <c r="C26" s="124"/>
      <c r="D26" s="144"/>
      <c r="E26" s="134"/>
      <c r="F26" s="136"/>
      <c r="G26" s="64" t="s">
        <v>38</v>
      </c>
      <c r="H26" s="65"/>
      <c r="I26" s="65"/>
      <c r="J26" s="65"/>
      <c r="K26" s="65"/>
      <c r="L26" s="65"/>
      <c r="M26" s="65"/>
      <c r="N26" s="66"/>
    </row>
    <row r="27" spans="1:15" x14ac:dyDescent="0.35">
      <c r="A27" s="145" t="s">
        <v>7</v>
      </c>
      <c r="B27" s="145"/>
      <c r="C27" s="145"/>
      <c r="D27" s="145"/>
      <c r="E27" s="145"/>
      <c r="F27" s="121" t="s">
        <v>39</v>
      </c>
      <c r="G27" s="122"/>
      <c r="H27" s="1">
        <f>H7+H9+H11+H13+H15+H17+H19+H21+H23+H25</f>
        <v>0</v>
      </c>
      <c r="I27" s="1">
        <f t="shared" ref="I27:N28" si="1">I7+I9+I11+I13+I15+I17+I19+I21+I23+I25</f>
        <v>0</v>
      </c>
      <c r="J27" s="1">
        <f t="shared" si="1"/>
        <v>0</v>
      </c>
      <c r="K27" s="1">
        <f t="shared" si="1"/>
        <v>0</v>
      </c>
      <c r="L27" s="1">
        <f t="shared" si="1"/>
        <v>0</v>
      </c>
      <c r="M27" s="1">
        <f t="shared" si="1"/>
        <v>0</v>
      </c>
      <c r="N27" s="67">
        <f t="shared" si="1"/>
        <v>0</v>
      </c>
      <c r="O27" s="59"/>
    </row>
    <row r="28" spans="1:15" ht="14.5" thickBot="1" x14ac:dyDescent="0.4">
      <c r="A28" s="146"/>
      <c r="B28" s="146"/>
      <c r="C28" s="146"/>
      <c r="D28" s="146"/>
      <c r="E28" s="146"/>
      <c r="F28" s="149" t="s">
        <v>40</v>
      </c>
      <c r="G28" s="150"/>
      <c r="H28" s="2">
        <f>H8+H10+H12+H14+H16+H18+H20+H22+H24+H26</f>
        <v>0</v>
      </c>
      <c r="I28" s="2">
        <f t="shared" si="1"/>
        <v>0</v>
      </c>
      <c r="J28" s="2">
        <f t="shared" si="1"/>
        <v>0</v>
      </c>
      <c r="K28" s="2">
        <f t="shared" si="1"/>
        <v>0</v>
      </c>
      <c r="L28" s="2">
        <f t="shared" si="1"/>
        <v>0</v>
      </c>
      <c r="M28" s="2">
        <f t="shared" si="1"/>
        <v>0</v>
      </c>
      <c r="N28" s="60">
        <f t="shared" si="1"/>
        <v>0</v>
      </c>
      <c r="O28" s="59"/>
    </row>
    <row r="30" spans="1:15" x14ac:dyDescent="0.35">
      <c r="A30" s="37" t="s">
        <v>41</v>
      </c>
    </row>
    <row r="31" spans="1:15" ht="26" x14ac:dyDescent="0.35">
      <c r="A31" s="38" t="s">
        <v>2</v>
      </c>
      <c r="B31" s="95" t="s">
        <v>42</v>
      </c>
      <c r="C31" s="95"/>
      <c r="D31" s="152" t="s">
        <v>43</v>
      </c>
      <c r="E31" s="152"/>
      <c r="F31" s="152" t="s">
        <v>44</v>
      </c>
      <c r="G31" s="152"/>
      <c r="H31" s="87" t="s">
        <v>18</v>
      </c>
      <c r="I31" s="87"/>
      <c r="J31" s="159" t="s">
        <v>45</v>
      </c>
      <c r="K31" s="159"/>
      <c r="L31" s="159" t="s">
        <v>6</v>
      </c>
      <c r="M31" s="159"/>
      <c r="N31" s="159"/>
    </row>
    <row r="32" spans="1:15" ht="14.65" customHeight="1" x14ac:dyDescent="0.35">
      <c r="A32" s="39">
        <v>1</v>
      </c>
      <c r="B32" s="153"/>
      <c r="C32" s="154"/>
      <c r="D32" s="155"/>
      <c r="E32" s="156"/>
      <c r="F32" s="155"/>
      <c r="G32" s="156"/>
      <c r="H32" s="151"/>
      <c r="I32" s="151"/>
      <c r="J32" s="157"/>
      <c r="K32" s="157"/>
      <c r="L32" s="157"/>
      <c r="M32" s="157"/>
      <c r="N32" s="157"/>
    </row>
    <row r="33" spans="1:14" x14ac:dyDescent="0.35">
      <c r="A33" s="39">
        <v>2</v>
      </c>
      <c r="B33" s="91"/>
      <c r="C33" s="92"/>
      <c r="D33" s="93"/>
      <c r="E33" s="94"/>
      <c r="F33" s="93"/>
      <c r="G33" s="94"/>
      <c r="H33" s="86"/>
      <c r="I33" s="86"/>
      <c r="J33" s="157"/>
      <c r="K33" s="157"/>
      <c r="L33" s="157"/>
      <c r="M33" s="157"/>
      <c r="N33" s="157"/>
    </row>
    <row r="34" spans="1:14" x14ac:dyDescent="0.35">
      <c r="A34" s="39">
        <v>3</v>
      </c>
      <c r="B34" s="91"/>
      <c r="C34" s="92"/>
      <c r="D34" s="93"/>
      <c r="E34" s="94"/>
      <c r="F34" s="93"/>
      <c r="G34" s="94"/>
      <c r="H34" s="86"/>
      <c r="I34" s="86"/>
      <c r="J34" s="157"/>
      <c r="K34" s="157"/>
      <c r="L34" s="157"/>
      <c r="M34" s="157"/>
      <c r="N34" s="157"/>
    </row>
    <row r="35" spans="1:14" x14ac:dyDescent="0.35">
      <c r="A35" s="39">
        <v>4</v>
      </c>
      <c r="B35" s="91"/>
      <c r="C35" s="92"/>
      <c r="D35" s="93"/>
      <c r="E35" s="94"/>
      <c r="F35" s="93"/>
      <c r="G35" s="94"/>
      <c r="H35" s="86"/>
      <c r="I35" s="86"/>
      <c r="J35" s="157"/>
      <c r="K35" s="157"/>
      <c r="L35" s="157"/>
      <c r="M35" s="157"/>
      <c r="N35" s="157"/>
    </row>
    <row r="36" spans="1:14" x14ac:dyDescent="0.35">
      <c r="A36" s="39">
        <v>5</v>
      </c>
      <c r="B36" s="91"/>
      <c r="C36" s="92"/>
      <c r="D36" s="93"/>
      <c r="E36" s="94"/>
      <c r="F36" s="93"/>
      <c r="G36" s="94"/>
      <c r="H36" s="86"/>
      <c r="I36" s="86"/>
      <c r="J36" s="157"/>
      <c r="K36" s="157"/>
      <c r="L36" s="157"/>
      <c r="M36" s="157"/>
      <c r="N36" s="157"/>
    </row>
    <row r="37" spans="1:14" x14ac:dyDescent="0.35">
      <c r="A37" s="39">
        <v>6</v>
      </c>
      <c r="B37" s="91"/>
      <c r="C37" s="92"/>
      <c r="D37" s="93"/>
      <c r="E37" s="94"/>
      <c r="F37" s="93"/>
      <c r="G37" s="94"/>
      <c r="H37" s="86"/>
      <c r="I37" s="86"/>
      <c r="J37" s="157"/>
      <c r="K37" s="157"/>
      <c r="L37" s="157"/>
      <c r="M37" s="157"/>
      <c r="N37" s="157"/>
    </row>
    <row r="38" spans="1:14" x14ac:dyDescent="0.35">
      <c r="A38" s="39">
        <v>7</v>
      </c>
      <c r="B38" s="91"/>
      <c r="C38" s="92"/>
      <c r="D38" s="93"/>
      <c r="E38" s="94"/>
      <c r="F38" s="93"/>
      <c r="G38" s="94"/>
      <c r="H38" s="86"/>
      <c r="I38" s="86"/>
      <c r="J38" s="157"/>
      <c r="K38" s="157"/>
      <c r="L38" s="157"/>
      <c r="M38" s="157"/>
      <c r="N38" s="157"/>
    </row>
    <row r="39" spans="1:14" x14ac:dyDescent="0.35">
      <c r="A39" s="39">
        <v>8</v>
      </c>
      <c r="B39" s="91"/>
      <c r="C39" s="92"/>
      <c r="D39" s="93"/>
      <c r="E39" s="94"/>
      <c r="F39" s="93"/>
      <c r="G39" s="94"/>
      <c r="H39" s="86"/>
      <c r="I39" s="86"/>
      <c r="J39" s="157"/>
      <c r="K39" s="157"/>
      <c r="L39" s="157"/>
      <c r="M39" s="157"/>
      <c r="N39" s="157"/>
    </row>
    <row r="40" spans="1:14" x14ac:dyDescent="0.35">
      <c r="A40" s="39">
        <v>9</v>
      </c>
      <c r="B40" s="91"/>
      <c r="C40" s="92"/>
      <c r="D40" s="93"/>
      <c r="E40" s="94"/>
      <c r="F40" s="93"/>
      <c r="G40" s="94"/>
      <c r="H40" s="86"/>
      <c r="I40" s="86"/>
      <c r="J40" s="157"/>
      <c r="K40" s="157"/>
      <c r="L40" s="157"/>
      <c r="M40" s="157"/>
      <c r="N40" s="157"/>
    </row>
    <row r="41" spans="1:14" x14ac:dyDescent="0.35">
      <c r="A41" s="39">
        <v>10</v>
      </c>
      <c r="B41" s="91"/>
      <c r="C41" s="92"/>
      <c r="D41" s="93"/>
      <c r="E41" s="94"/>
      <c r="F41" s="93"/>
      <c r="G41" s="94"/>
      <c r="H41" s="86"/>
      <c r="I41" s="86"/>
      <c r="J41" s="157"/>
      <c r="K41" s="157"/>
      <c r="L41" s="157"/>
      <c r="M41" s="157"/>
      <c r="N41" s="157"/>
    </row>
    <row r="42" spans="1:14" x14ac:dyDescent="0.35">
      <c r="A42" s="39"/>
      <c r="B42" s="102" t="s">
        <v>7</v>
      </c>
      <c r="C42" s="113"/>
      <c r="D42" s="113"/>
      <c r="E42" s="113"/>
      <c r="F42" s="113"/>
      <c r="G42" s="103"/>
      <c r="H42" s="87">
        <f>SUM(H32:I41)</f>
        <v>0</v>
      </c>
      <c r="I42" s="87"/>
      <c r="J42" s="158"/>
      <c r="K42" s="158"/>
      <c r="L42" s="158"/>
      <c r="M42" s="158"/>
      <c r="N42" s="158"/>
    </row>
    <row r="44" spans="1:14" x14ac:dyDescent="0.35">
      <c r="A44" s="37" t="s">
        <v>46</v>
      </c>
    </row>
    <row r="45" spans="1:14" ht="14.65" customHeight="1" x14ac:dyDescent="0.35">
      <c r="A45" s="108" t="s">
        <v>2</v>
      </c>
      <c r="B45" s="95" t="s">
        <v>47</v>
      </c>
      <c r="C45" s="95"/>
      <c r="D45" s="152" t="s">
        <v>22</v>
      </c>
      <c r="E45" s="95" t="s">
        <v>23</v>
      </c>
      <c r="F45" s="95" t="s">
        <v>24</v>
      </c>
      <c r="G45" s="95"/>
      <c r="H45" s="95"/>
      <c r="I45" s="95"/>
      <c r="J45" s="95"/>
      <c r="K45" s="95"/>
      <c r="L45" s="159" t="s">
        <v>6</v>
      </c>
      <c r="M45" s="159"/>
      <c r="N45" s="159"/>
    </row>
    <row r="46" spans="1:14" x14ac:dyDescent="0.35">
      <c r="A46" s="109"/>
      <c r="B46" s="95"/>
      <c r="C46" s="95"/>
      <c r="D46" s="152"/>
      <c r="E46" s="95"/>
      <c r="F46" s="161" t="s">
        <v>12</v>
      </c>
      <c r="G46" s="161"/>
      <c r="H46" s="161" t="s">
        <v>25</v>
      </c>
      <c r="I46" s="161"/>
      <c r="J46" s="161" t="s">
        <v>26</v>
      </c>
      <c r="K46" s="161"/>
      <c r="L46" s="159"/>
      <c r="M46" s="159"/>
      <c r="N46" s="159"/>
    </row>
    <row r="47" spans="1:14" x14ac:dyDescent="0.35">
      <c r="A47" s="39">
        <v>1</v>
      </c>
      <c r="B47" s="160"/>
      <c r="C47" s="160"/>
      <c r="D47" s="46"/>
      <c r="E47" s="46"/>
      <c r="F47" s="162"/>
      <c r="G47" s="162"/>
      <c r="H47" s="86"/>
      <c r="I47" s="86"/>
      <c r="J47" s="157"/>
      <c r="K47" s="157"/>
      <c r="L47" s="157"/>
      <c r="M47" s="157"/>
      <c r="N47" s="157"/>
    </row>
    <row r="48" spans="1:14" x14ac:dyDescent="0.35">
      <c r="A48" s="39">
        <v>2</v>
      </c>
      <c r="B48" s="160"/>
      <c r="C48" s="160"/>
      <c r="D48" s="46"/>
      <c r="E48" s="46"/>
      <c r="F48" s="162"/>
      <c r="G48" s="162"/>
      <c r="H48" s="86"/>
      <c r="I48" s="86"/>
      <c r="J48" s="157"/>
      <c r="K48" s="157"/>
      <c r="L48" s="157"/>
      <c r="M48" s="157"/>
      <c r="N48" s="157"/>
    </row>
    <row r="49" spans="1:14" x14ac:dyDescent="0.35">
      <c r="A49" s="39">
        <v>3</v>
      </c>
      <c r="B49" s="160"/>
      <c r="C49" s="160"/>
      <c r="D49" s="46"/>
      <c r="E49" s="46"/>
      <c r="F49" s="162"/>
      <c r="G49" s="162"/>
      <c r="H49" s="86"/>
      <c r="I49" s="86"/>
      <c r="J49" s="157"/>
      <c r="K49" s="157"/>
      <c r="L49" s="157"/>
      <c r="M49" s="157"/>
      <c r="N49" s="157"/>
    </row>
    <row r="50" spans="1:14" x14ac:dyDescent="0.35">
      <c r="A50" s="39">
        <v>4</v>
      </c>
      <c r="B50" s="160"/>
      <c r="C50" s="160"/>
      <c r="D50" s="46"/>
      <c r="E50" s="46"/>
      <c r="F50" s="162"/>
      <c r="G50" s="162"/>
      <c r="H50" s="86"/>
      <c r="I50" s="86"/>
      <c r="J50" s="157"/>
      <c r="K50" s="157"/>
      <c r="L50" s="157"/>
      <c r="M50" s="157"/>
      <c r="N50" s="157"/>
    </row>
    <row r="51" spans="1:14" x14ac:dyDescent="0.35">
      <c r="A51" s="39">
        <v>5</v>
      </c>
      <c r="B51" s="160"/>
      <c r="C51" s="160"/>
      <c r="D51" s="46"/>
      <c r="E51" s="46"/>
      <c r="F51" s="162"/>
      <c r="G51" s="162"/>
      <c r="H51" s="86"/>
      <c r="I51" s="86"/>
      <c r="J51" s="157"/>
      <c r="K51" s="157"/>
      <c r="L51" s="157"/>
      <c r="M51" s="157"/>
      <c r="N51" s="157"/>
    </row>
    <row r="52" spans="1:14" x14ac:dyDescent="0.35">
      <c r="A52" s="39">
        <v>6</v>
      </c>
      <c r="B52" s="160"/>
      <c r="C52" s="160"/>
      <c r="D52" s="46"/>
      <c r="E52" s="46"/>
      <c r="F52" s="162"/>
      <c r="G52" s="162"/>
      <c r="H52" s="86"/>
      <c r="I52" s="86"/>
      <c r="J52" s="157"/>
      <c r="K52" s="157"/>
      <c r="L52" s="157"/>
      <c r="M52" s="157"/>
      <c r="N52" s="157"/>
    </row>
    <row r="53" spans="1:14" x14ac:dyDescent="0.35">
      <c r="A53" s="39">
        <v>7</v>
      </c>
      <c r="B53" s="160"/>
      <c r="C53" s="160"/>
      <c r="D53" s="46"/>
      <c r="E53" s="46"/>
      <c r="F53" s="162"/>
      <c r="G53" s="162"/>
      <c r="H53" s="86"/>
      <c r="I53" s="86"/>
      <c r="J53" s="157"/>
      <c r="K53" s="157"/>
      <c r="L53" s="157"/>
      <c r="M53" s="157"/>
      <c r="N53" s="157"/>
    </row>
    <row r="54" spans="1:14" x14ac:dyDescent="0.35">
      <c r="A54" s="39">
        <v>8</v>
      </c>
      <c r="B54" s="160"/>
      <c r="C54" s="160"/>
      <c r="D54" s="46"/>
      <c r="E54" s="46"/>
      <c r="F54" s="162"/>
      <c r="G54" s="162"/>
      <c r="H54" s="86"/>
      <c r="I54" s="86"/>
      <c r="J54" s="157"/>
      <c r="K54" s="157"/>
      <c r="L54" s="157"/>
      <c r="M54" s="157"/>
      <c r="N54" s="157"/>
    </row>
    <row r="55" spans="1:14" x14ac:dyDescent="0.35">
      <c r="A55" s="39">
        <v>9</v>
      </c>
      <c r="B55" s="160"/>
      <c r="C55" s="160"/>
      <c r="D55" s="46"/>
      <c r="E55" s="46"/>
      <c r="F55" s="162"/>
      <c r="G55" s="162"/>
      <c r="H55" s="86"/>
      <c r="I55" s="86"/>
      <c r="J55" s="157"/>
      <c r="K55" s="157"/>
      <c r="L55" s="157"/>
      <c r="M55" s="157"/>
      <c r="N55" s="157"/>
    </row>
    <row r="56" spans="1:14" x14ac:dyDescent="0.35">
      <c r="A56" s="39">
        <v>10</v>
      </c>
      <c r="B56" s="160"/>
      <c r="C56" s="160"/>
      <c r="D56" s="46"/>
      <c r="E56" s="46"/>
      <c r="F56" s="162"/>
      <c r="G56" s="162"/>
      <c r="H56" s="86"/>
      <c r="I56" s="86"/>
      <c r="J56" s="157"/>
      <c r="K56" s="157"/>
      <c r="L56" s="157"/>
      <c r="M56" s="157"/>
      <c r="N56" s="157"/>
    </row>
    <row r="57" spans="1:14" x14ac:dyDescent="0.35">
      <c r="A57" s="114"/>
      <c r="B57" s="164" t="s">
        <v>7</v>
      </c>
      <c r="C57" s="165"/>
      <c r="D57" s="168">
        <f>SUM(D47:D56)</f>
        <v>0</v>
      </c>
      <c r="E57" s="168">
        <f>SUM(E47:E56)</f>
        <v>0</v>
      </c>
      <c r="F57" s="98">
        <f>SUM(F47:F56)</f>
        <v>0</v>
      </c>
      <c r="G57" s="98"/>
      <c r="H57" s="98">
        <f>SUM(H47:H56)</f>
        <v>0</v>
      </c>
      <c r="I57" s="98"/>
      <c r="J57" s="98">
        <f>SUM(J47:J56)</f>
        <v>0</v>
      </c>
      <c r="K57" s="98"/>
      <c r="L57" s="158"/>
      <c r="M57" s="158"/>
      <c r="N57" s="158"/>
    </row>
    <row r="58" spans="1:14" ht="20.65" customHeight="1" x14ac:dyDescent="0.35">
      <c r="A58" s="115"/>
      <c r="B58" s="166"/>
      <c r="C58" s="167"/>
      <c r="D58" s="169"/>
      <c r="E58" s="169"/>
      <c r="F58" s="163" t="e">
        <f>+F57/F57</f>
        <v>#DIV/0!</v>
      </c>
      <c r="G58" s="163"/>
      <c r="H58" s="163" t="e">
        <f>+H57/$C$18</f>
        <v>#DIV/0!</v>
      </c>
      <c r="I58" s="163"/>
      <c r="J58" s="163" t="e">
        <f>+J57/$C$18</f>
        <v>#DIV/0!</v>
      </c>
      <c r="K58" s="163"/>
      <c r="L58" s="158"/>
      <c r="M58" s="158"/>
      <c r="N58" s="158"/>
    </row>
    <row r="61" spans="1:14" x14ac:dyDescent="0.35">
      <c r="A61" s="37" t="s">
        <v>48</v>
      </c>
    </row>
    <row r="62" spans="1:14" ht="26" x14ac:dyDescent="0.35">
      <c r="A62" s="38" t="s">
        <v>2</v>
      </c>
      <c r="B62" s="95" t="s">
        <v>42</v>
      </c>
      <c r="C62" s="95"/>
      <c r="D62" s="152" t="s">
        <v>18</v>
      </c>
      <c r="E62" s="152"/>
      <c r="F62" s="95" t="s">
        <v>49</v>
      </c>
      <c r="G62" s="95"/>
      <c r="H62" s="95"/>
      <c r="I62" s="95"/>
      <c r="J62" s="159" t="s">
        <v>6</v>
      </c>
      <c r="K62" s="159"/>
      <c r="L62" s="159"/>
      <c r="M62" s="159"/>
      <c r="N62" s="159"/>
    </row>
    <row r="63" spans="1:14" x14ac:dyDescent="0.35">
      <c r="A63" s="39">
        <v>1</v>
      </c>
      <c r="B63" s="153"/>
      <c r="C63" s="154"/>
      <c r="D63" s="173"/>
      <c r="E63" s="174"/>
      <c r="F63" s="155"/>
      <c r="G63" s="177"/>
      <c r="H63" s="177"/>
      <c r="I63" s="156"/>
      <c r="J63" s="157"/>
      <c r="K63" s="157"/>
      <c r="L63" s="157"/>
      <c r="M63" s="157"/>
      <c r="N63" s="157"/>
    </row>
    <row r="64" spans="1:14" x14ac:dyDescent="0.35">
      <c r="A64" s="39">
        <v>2</v>
      </c>
      <c r="B64" s="91"/>
      <c r="C64" s="92"/>
      <c r="D64" s="170"/>
      <c r="E64" s="171"/>
      <c r="F64" s="93"/>
      <c r="G64" s="172"/>
      <c r="H64" s="172"/>
      <c r="I64" s="94"/>
      <c r="J64" s="157"/>
      <c r="K64" s="157"/>
      <c r="L64" s="157"/>
      <c r="M64" s="157"/>
      <c r="N64" s="157"/>
    </row>
    <row r="65" spans="1:14" x14ac:dyDescent="0.35">
      <c r="A65" s="39">
        <v>3</v>
      </c>
      <c r="B65" s="91"/>
      <c r="C65" s="92"/>
      <c r="D65" s="170"/>
      <c r="E65" s="171"/>
      <c r="F65" s="93"/>
      <c r="G65" s="172"/>
      <c r="H65" s="172"/>
      <c r="I65" s="94"/>
      <c r="J65" s="157"/>
      <c r="K65" s="157"/>
      <c r="L65" s="157"/>
      <c r="M65" s="157"/>
      <c r="N65" s="157"/>
    </row>
    <row r="66" spans="1:14" x14ac:dyDescent="0.35">
      <c r="A66" s="39">
        <v>4</v>
      </c>
      <c r="B66" s="91"/>
      <c r="C66" s="92"/>
      <c r="D66" s="170"/>
      <c r="E66" s="171"/>
      <c r="F66" s="93"/>
      <c r="G66" s="172"/>
      <c r="H66" s="172"/>
      <c r="I66" s="94"/>
      <c r="J66" s="157"/>
      <c r="K66" s="157"/>
      <c r="L66" s="157"/>
      <c r="M66" s="157"/>
      <c r="N66" s="157"/>
    </row>
    <row r="67" spans="1:14" x14ac:dyDescent="0.35">
      <c r="A67" s="39">
        <v>5</v>
      </c>
      <c r="B67" s="91"/>
      <c r="C67" s="92"/>
      <c r="D67" s="170"/>
      <c r="E67" s="171"/>
      <c r="F67" s="93"/>
      <c r="G67" s="172"/>
      <c r="H67" s="172"/>
      <c r="I67" s="94"/>
      <c r="J67" s="157"/>
      <c r="K67" s="157"/>
      <c r="L67" s="157"/>
      <c r="M67" s="157"/>
      <c r="N67" s="157"/>
    </row>
    <row r="68" spans="1:14" x14ac:dyDescent="0.35">
      <c r="A68" s="39">
        <v>6</v>
      </c>
      <c r="B68" s="91"/>
      <c r="C68" s="92"/>
      <c r="D68" s="170"/>
      <c r="E68" s="171"/>
      <c r="F68" s="93"/>
      <c r="G68" s="172"/>
      <c r="H68" s="172"/>
      <c r="I68" s="94"/>
      <c r="J68" s="157"/>
      <c r="K68" s="157"/>
      <c r="L68" s="157"/>
      <c r="M68" s="157"/>
      <c r="N68" s="157"/>
    </row>
    <row r="69" spans="1:14" x14ac:dyDescent="0.35">
      <c r="A69" s="39">
        <v>7</v>
      </c>
      <c r="B69" s="91"/>
      <c r="C69" s="92"/>
      <c r="D69" s="170"/>
      <c r="E69" s="171"/>
      <c r="F69" s="93"/>
      <c r="G69" s="172"/>
      <c r="H69" s="172"/>
      <c r="I69" s="94"/>
      <c r="J69" s="157"/>
      <c r="K69" s="157"/>
      <c r="L69" s="157"/>
      <c r="M69" s="157"/>
      <c r="N69" s="157"/>
    </row>
    <row r="70" spans="1:14" x14ac:dyDescent="0.35">
      <c r="A70" s="39">
        <v>8</v>
      </c>
      <c r="B70" s="91"/>
      <c r="C70" s="92"/>
      <c r="D70" s="170"/>
      <c r="E70" s="171"/>
      <c r="F70" s="93"/>
      <c r="G70" s="172"/>
      <c r="H70" s="172"/>
      <c r="I70" s="94"/>
      <c r="J70" s="157"/>
      <c r="K70" s="157"/>
      <c r="L70" s="157"/>
      <c r="M70" s="157"/>
      <c r="N70" s="157"/>
    </row>
    <row r="71" spans="1:14" x14ac:dyDescent="0.35">
      <c r="A71" s="39">
        <v>9</v>
      </c>
      <c r="B71" s="91"/>
      <c r="C71" s="92"/>
      <c r="D71" s="170"/>
      <c r="E71" s="171"/>
      <c r="F71" s="93"/>
      <c r="G71" s="172"/>
      <c r="H71" s="172"/>
      <c r="I71" s="94"/>
      <c r="J71" s="157"/>
      <c r="K71" s="157"/>
      <c r="L71" s="157"/>
      <c r="M71" s="157"/>
      <c r="N71" s="157"/>
    </row>
    <row r="72" spans="1:14" x14ac:dyDescent="0.35">
      <c r="A72" s="39">
        <v>10</v>
      </c>
      <c r="B72" s="91"/>
      <c r="C72" s="92"/>
      <c r="D72" s="170"/>
      <c r="E72" s="171"/>
      <c r="F72" s="93"/>
      <c r="G72" s="172"/>
      <c r="H72" s="172"/>
      <c r="I72" s="94"/>
      <c r="J72" s="157"/>
      <c r="K72" s="157"/>
      <c r="L72" s="157"/>
      <c r="M72" s="157"/>
      <c r="N72" s="157"/>
    </row>
    <row r="73" spans="1:14" x14ac:dyDescent="0.35">
      <c r="A73" s="39"/>
      <c r="B73" s="95" t="s">
        <v>7</v>
      </c>
      <c r="C73" s="95"/>
      <c r="D73" s="175">
        <f>SUM(D63:E72)</f>
        <v>0</v>
      </c>
      <c r="E73" s="176"/>
      <c r="F73" s="175"/>
      <c r="G73" s="178"/>
      <c r="H73" s="178"/>
      <c r="I73" s="176"/>
      <c r="J73" s="158"/>
      <c r="K73" s="158"/>
      <c r="L73" s="158"/>
      <c r="M73" s="158"/>
      <c r="N73" s="158"/>
    </row>
  </sheetData>
  <sheetProtection algorithmName="SHA-512" hashValue="IGzh6ASHDl5v6oPvWtFofOK29SLjMljErwjhxcSgdthDU0cF4uEcf8C0qdRc8tsjwxEx/8+/MEpYYcafWaCB1w==" saltValue="El3kXKypvM+u4bFQ5l/ZNw==" spinCount="100000" sheet="1" objects="1" scenarios="1"/>
  <protectedRanges>
    <protectedRange sqref="A7:N26 B32:N41 B47:N56 B63:N72" name="Range1"/>
  </protectedRanges>
  <mergeCells count="268">
    <mergeCell ref="J70:N70"/>
    <mergeCell ref="J71:N71"/>
    <mergeCell ref="J72:N72"/>
    <mergeCell ref="J73:N73"/>
    <mergeCell ref="F73:I73"/>
    <mergeCell ref="J63:N63"/>
    <mergeCell ref="J64:N64"/>
    <mergeCell ref="J65:N65"/>
    <mergeCell ref="J66:N66"/>
    <mergeCell ref="J67:N67"/>
    <mergeCell ref="J68:N68"/>
    <mergeCell ref="F67:I67"/>
    <mergeCell ref="F68:I68"/>
    <mergeCell ref="B73:C73"/>
    <mergeCell ref="D73:E73"/>
    <mergeCell ref="J62:N62"/>
    <mergeCell ref="F62:I62"/>
    <mergeCell ref="F63:I63"/>
    <mergeCell ref="F64:I64"/>
    <mergeCell ref="F65:I65"/>
    <mergeCell ref="B71:C71"/>
    <mergeCell ref="D71:E71"/>
    <mergeCell ref="B72:C72"/>
    <mergeCell ref="D72:E72"/>
    <mergeCell ref="F71:I71"/>
    <mergeCell ref="F72:I72"/>
    <mergeCell ref="B69:C69"/>
    <mergeCell ref="D69:E69"/>
    <mergeCell ref="B70:C70"/>
    <mergeCell ref="D70:E70"/>
    <mergeCell ref="F69:I69"/>
    <mergeCell ref="F70:I70"/>
    <mergeCell ref="B67:C67"/>
    <mergeCell ref="D67:E67"/>
    <mergeCell ref="B68:C68"/>
    <mergeCell ref="D68:E68"/>
    <mergeCell ref="J69:N69"/>
    <mergeCell ref="L57:N58"/>
    <mergeCell ref="B62:C62"/>
    <mergeCell ref="D62:E62"/>
    <mergeCell ref="L54:N54"/>
    <mergeCell ref="L55:N55"/>
    <mergeCell ref="L56:N56"/>
    <mergeCell ref="B65:C65"/>
    <mergeCell ref="D65:E65"/>
    <mergeCell ref="B66:C66"/>
    <mergeCell ref="D66:E66"/>
    <mergeCell ref="F66:I66"/>
    <mergeCell ref="B63:C63"/>
    <mergeCell ref="D63:E63"/>
    <mergeCell ref="B64:C64"/>
    <mergeCell ref="D64:E64"/>
    <mergeCell ref="B48:C48"/>
    <mergeCell ref="B49:C49"/>
    <mergeCell ref="B50:C50"/>
    <mergeCell ref="B51:C51"/>
    <mergeCell ref="B52:C52"/>
    <mergeCell ref="B53:C53"/>
    <mergeCell ref="B56:C56"/>
    <mergeCell ref="H50:I50"/>
    <mergeCell ref="J58:K58"/>
    <mergeCell ref="F58:G58"/>
    <mergeCell ref="H58:I58"/>
    <mergeCell ref="B57:C58"/>
    <mergeCell ref="D57:D58"/>
    <mergeCell ref="E57:E58"/>
    <mergeCell ref="F57:G57"/>
    <mergeCell ref="H57:I57"/>
    <mergeCell ref="J57:K57"/>
    <mergeCell ref="F56:G56"/>
    <mergeCell ref="J56:K56"/>
    <mergeCell ref="F54:G54"/>
    <mergeCell ref="J54:K54"/>
    <mergeCell ref="F55:G55"/>
    <mergeCell ref="J55:K55"/>
    <mergeCell ref="L45:N46"/>
    <mergeCell ref="L47:N47"/>
    <mergeCell ref="L48:N48"/>
    <mergeCell ref="L49:N49"/>
    <mergeCell ref="L50:N50"/>
    <mergeCell ref="L51:N51"/>
    <mergeCell ref="L52:N52"/>
    <mergeCell ref="L53:N53"/>
    <mergeCell ref="F53:G53"/>
    <mergeCell ref="J53:K53"/>
    <mergeCell ref="F50:G50"/>
    <mergeCell ref="J50:K50"/>
    <mergeCell ref="F51:G51"/>
    <mergeCell ref="J51:K51"/>
    <mergeCell ref="F52:G52"/>
    <mergeCell ref="J52:K52"/>
    <mergeCell ref="F47:G47"/>
    <mergeCell ref="J47:K47"/>
    <mergeCell ref="F48:G48"/>
    <mergeCell ref="J48:K48"/>
    <mergeCell ref="F49:G49"/>
    <mergeCell ref="J49:K49"/>
    <mergeCell ref="H48:I48"/>
    <mergeCell ref="H49:I49"/>
    <mergeCell ref="B42:G42"/>
    <mergeCell ref="B47:C47"/>
    <mergeCell ref="J46:K46"/>
    <mergeCell ref="H46:I46"/>
    <mergeCell ref="F46:G46"/>
    <mergeCell ref="F45:K45"/>
    <mergeCell ref="H47:I47"/>
    <mergeCell ref="H40:I40"/>
    <mergeCell ref="H41:I41"/>
    <mergeCell ref="H42:I42"/>
    <mergeCell ref="B41:C41"/>
    <mergeCell ref="D41:E41"/>
    <mergeCell ref="F41:G41"/>
    <mergeCell ref="E45:E46"/>
    <mergeCell ref="J38:K38"/>
    <mergeCell ref="J39:K39"/>
    <mergeCell ref="J40:K40"/>
    <mergeCell ref="J41:K41"/>
    <mergeCell ref="J42:K42"/>
    <mergeCell ref="L35:N35"/>
    <mergeCell ref="L36:N36"/>
    <mergeCell ref="L37:N37"/>
    <mergeCell ref="L38:N38"/>
    <mergeCell ref="L39:N39"/>
    <mergeCell ref="L40:N40"/>
    <mergeCell ref="L41:N41"/>
    <mergeCell ref="L42:N42"/>
    <mergeCell ref="L33:N33"/>
    <mergeCell ref="J34:K34"/>
    <mergeCell ref="L34:N34"/>
    <mergeCell ref="J35:K35"/>
    <mergeCell ref="J36:K36"/>
    <mergeCell ref="J37:K37"/>
    <mergeCell ref="A57:A58"/>
    <mergeCell ref="C1:E1"/>
    <mergeCell ref="J31:K31"/>
    <mergeCell ref="L31:N31"/>
    <mergeCell ref="J32:K32"/>
    <mergeCell ref="L32:N32"/>
    <mergeCell ref="B45:C46"/>
    <mergeCell ref="J33:K33"/>
    <mergeCell ref="H51:I51"/>
    <mergeCell ref="H52:I52"/>
    <mergeCell ref="H53:I53"/>
    <mergeCell ref="H54:I54"/>
    <mergeCell ref="H55:I55"/>
    <mergeCell ref="H56:I56"/>
    <mergeCell ref="A45:A46"/>
    <mergeCell ref="D45:D46"/>
    <mergeCell ref="B54:C54"/>
    <mergeCell ref="B55:C55"/>
    <mergeCell ref="D38:E38"/>
    <mergeCell ref="F38:G38"/>
    <mergeCell ref="B39:C39"/>
    <mergeCell ref="D39:E39"/>
    <mergeCell ref="F39:G39"/>
    <mergeCell ref="B40:C40"/>
    <mergeCell ref="D40:E40"/>
    <mergeCell ref="F40:G40"/>
    <mergeCell ref="B36:C36"/>
    <mergeCell ref="D36:E36"/>
    <mergeCell ref="F36:G36"/>
    <mergeCell ref="B37:C37"/>
    <mergeCell ref="D37:E37"/>
    <mergeCell ref="F37:G37"/>
    <mergeCell ref="H32:I32"/>
    <mergeCell ref="B33:C33"/>
    <mergeCell ref="D33:E33"/>
    <mergeCell ref="F33:G33"/>
    <mergeCell ref="H33:I33"/>
    <mergeCell ref="B38:C38"/>
    <mergeCell ref="B31:C31"/>
    <mergeCell ref="D31:E31"/>
    <mergeCell ref="F31:G31"/>
    <mergeCell ref="H31:I31"/>
    <mergeCell ref="H34:I34"/>
    <mergeCell ref="H35:I35"/>
    <mergeCell ref="H36:I36"/>
    <mergeCell ref="H37:I37"/>
    <mergeCell ref="H38:I38"/>
    <mergeCell ref="B34:C34"/>
    <mergeCell ref="D34:E34"/>
    <mergeCell ref="F34:G34"/>
    <mergeCell ref="B35:C35"/>
    <mergeCell ref="D35:E35"/>
    <mergeCell ref="F35:G35"/>
    <mergeCell ref="B32:C32"/>
    <mergeCell ref="D32:E32"/>
    <mergeCell ref="F32:G32"/>
    <mergeCell ref="H39:I39"/>
    <mergeCell ref="F4:F6"/>
    <mergeCell ref="A27:E28"/>
    <mergeCell ref="A23:A24"/>
    <mergeCell ref="A25:A26"/>
    <mergeCell ref="A19:A20"/>
    <mergeCell ref="A21:A22"/>
    <mergeCell ref="A17:A18"/>
    <mergeCell ref="A13:A14"/>
    <mergeCell ref="A15:A16"/>
    <mergeCell ref="A11:A12"/>
    <mergeCell ref="A7:A8"/>
    <mergeCell ref="A9:A10"/>
    <mergeCell ref="C25:C26"/>
    <mergeCell ref="D25:D26"/>
    <mergeCell ref="E25:E26"/>
    <mergeCell ref="F25:F26"/>
    <mergeCell ref="F28:G28"/>
    <mergeCell ref="B21:B22"/>
    <mergeCell ref="C21:C22"/>
    <mergeCell ref="D21:D22"/>
    <mergeCell ref="E21:E22"/>
    <mergeCell ref="F21:F22"/>
    <mergeCell ref="B23:B24"/>
    <mergeCell ref="B15:B16"/>
    <mergeCell ref="C15:C16"/>
    <mergeCell ref="D15:D16"/>
    <mergeCell ref="E15:E16"/>
    <mergeCell ref="F15:F16"/>
    <mergeCell ref="C23:C24"/>
    <mergeCell ref="D23:D24"/>
    <mergeCell ref="E23:E24"/>
    <mergeCell ref="F23:F24"/>
    <mergeCell ref="B17:B18"/>
    <mergeCell ref="C17:C18"/>
    <mergeCell ref="D17:D18"/>
    <mergeCell ref="E17:E18"/>
    <mergeCell ref="F17:F18"/>
    <mergeCell ref="B19:B20"/>
    <mergeCell ref="C19:C20"/>
    <mergeCell ref="D19:D20"/>
    <mergeCell ref="E19:E20"/>
    <mergeCell ref="F19:F20"/>
    <mergeCell ref="D9:D10"/>
    <mergeCell ref="E9:E10"/>
    <mergeCell ref="F9:F10"/>
    <mergeCell ref="B11:B12"/>
    <mergeCell ref="C11:C12"/>
    <mergeCell ref="D11:D12"/>
    <mergeCell ref="E11:E12"/>
    <mergeCell ref="F11:F12"/>
    <mergeCell ref="B13:B14"/>
    <mergeCell ref="C13:C14"/>
    <mergeCell ref="D13:D14"/>
    <mergeCell ref="E13:E14"/>
    <mergeCell ref="F13:F14"/>
    <mergeCell ref="F27:G27"/>
    <mergeCell ref="B25:B26"/>
    <mergeCell ref="G4:G6"/>
    <mergeCell ref="H4:N4"/>
    <mergeCell ref="I5:I6"/>
    <mergeCell ref="J5:J6"/>
    <mergeCell ref="K5:K6"/>
    <mergeCell ref="A1:B1"/>
    <mergeCell ref="A4:A5"/>
    <mergeCell ref="L5:L6"/>
    <mergeCell ref="M5:M6"/>
    <mergeCell ref="N5:N6"/>
    <mergeCell ref="B7:B8"/>
    <mergeCell ref="C7:C8"/>
    <mergeCell ref="D7:D8"/>
    <mergeCell ref="E7:E8"/>
    <mergeCell ref="F7:F8"/>
    <mergeCell ref="H5:H6"/>
    <mergeCell ref="B4:B6"/>
    <mergeCell ref="C4:C6"/>
    <mergeCell ref="D4:D6"/>
    <mergeCell ref="E4:E6"/>
    <mergeCell ref="B9:B10"/>
    <mergeCell ref="C9:C10"/>
  </mergeCells>
  <pageMargins left="0.7" right="0.7" top="0.75" bottom="0.75" header="0.3" footer="0.3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7B9A1-B61B-4BE1-95CA-1F39305705C8}">
  <dimension ref="A1:L19"/>
  <sheetViews>
    <sheetView view="pageBreakPreview" zoomScaleNormal="100" zoomScaleSheetLayoutView="100" workbookViewId="0">
      <selection activeCell="P17" sqref="P17"/>
    </sheetView>
  </sheetViews>
  <sheetFormatPr defaultColWidth="8.7265625" defaultRowHeight="14" x14ac:dyDescent="0.3"/>
  <cols>
    <col min="1" max="1" width="3.7265625" style="36" customWidth="1"/>
    <col min="2" max="2" width="28.453125" style="36" customWidth="1"/>
    <col min="3" max="3" width="13" style="36" customWidth="1"/>
    <col min="4" max="4" width="15.453125" style="36" customWidth="1"/>
    <col min="5" max="5" width="12" style="36" customWidth="1"/>
    <col min="6" max="6" width="14.54296875" style="36" customWidth="1"/>
    <col min="7" max="7" width="12.7265625" style="36" customWidth="1"/>
    <col min="8" max="12" width="10.26953125" style="36" bestFit="1" customWidth="1"/>
    <col min="13" max="16384" width="8.7265625" style="36"/>
  </cols>
  <sheetData>
    <row r="1" spans="1:12" x14ac:dyDescent="0.3">
      <c r="A1" s="129" t="s">
        <v>0</v>
      </c>
      <c r="B1" s="129"/>
      <c r="C1" s="180">
        <f>Turtas!C1</f>
        <v>0</v>
      </c>
      <c r="D1" s="180"/>
      <c r="E1" s="180"/>
      <c r="F1" s="180"/>
    </row>
    <row r="3" spans="1:12" x14ac:dyDescent="0.3">
      <c r="A3" s="182"/>
      <c r="B3" s="182"/>
      <c r="C3" s="179" t="s">
        <v>50</v>
      </c>
      <c r="D3" s="179"/>
      <c r="E3" s="179"/>
      <c r="F3" s="179"/>
      <c r="G3" s="179"/>
      <c r="H3" s="179"/>
      <c r="I3" s="179"/>
      <c r="J3" s="179"/>
      <c r="K3" s="179"/>
      <c r="L3" s="179"/>
    </row>
    <row r="4" spans="1:12" x14ac:dyDescent="0.3">
      <c r="A4" s="182"/>
      <c r="B4" s="182"/>
      <c r="C4" s="54">
        <v>45657</v>
      </c>
      <c r="D4" s="54">
        <f>EDATE(C4,12)</f>
        <v>46022</v>
      </c>
      <c r="E4" s="54">
        <f>EDATE(D4,12)</f>
        <v>46387</v>
      </c>
      <c r="F4" s="54">
        <f t="shared" ref="F4" si="0">EDATE(E4,12)</f>
        <v>46752</v>
      </c>
      <c r="G4" s="54">
        <f t="shared" ref="G4" si="1">EDATE(F4,12)</f>
        <v>47118</v>
      </c>
      <c r="H4" s="54">
        <f t="shared" ref="H4" si="2">EDATE(G4,12)</f>
        <v>47483</v>
      </c>
      <c r="I4" s="54">
        <f t="shared" ref="I4" si="3">EDATE(H4,12)</f>
        <v>47848</v>
      </c>
      <c r="J4" s="54">
        <f t="shared" ref="J4" si="4">EDATE(I4,12)</f>
        <v>48213</v>
      </c>
      <c r="K4" s="54">
        <f t="shared" ref="K4" si="5">EDATE(J4,12)</f>
        <v>48579</v>
      </c>
      <c r="L4" s="54">
        <f t="shared" ref="L4" si="6">EDATE(K4,12)</f>
        <v>48944</v>
      </c>
    </row>
    <row r="5" spans="1:12" x14ac:dyDescent="0.3">
      <c r="A5" s="181" t="s">
        <v>51</v>
      </c>
      <c r="B5" s="181"/>
      <c r="C5" s="55">
        <f>Finansai!E98</f>
        <v>0</v>
      </c>
      <c r="D5" s="55">
        <f>Finansai!F98</f>
        <v>0</v>
      </c>
      <c r="E5" s="55"/>
      <c r="F5" s="55"/>
      <c r="G5" s="55"/>
      <c r="H5" s="55"/>
      <c r="I5" s="55"/>
      <c r="J5" s="55"/>
      <c r="K5" s="55"/>
      <c r="L5" s="55"/>
    </row>
    <row r="6" spans="1:12" x14ac:dyDescent="0.3">
      <c r="A6" s="185" t="s">
        <v>52</v>
      </c>
      <c r="B6" s="185"/>
      <c r="C6" s="55">
        <f>-1*Finansai!E99</f>
        <v>0</v>
      </c>
      <c r="D6" s="55">
        <f>-1*Finansai!F99</f>
        <v>0</v>
      </c>
      <c r="E6" s="55"/>
      <c r="F6" s="55"/>
      <c r="G6" s="55"/>
      <c r="H6" s="55"/>
      <c r="I6" s="55"/>
      <c r="J6" s="55"/>
      <c r="K6" s="55"/>
      <c r="L6" s="55"/>
    </row>
    <row r="7" spans="1:12" ht="26.15" customHeight="1" x14ac:dyDescent="0.3">
      <c r="A7" s="185" t="s">
        <v>53</v>
      </c>
      <c r="B7" s="185"/>
      <c r="C7" s="56">
        <f>-1*(Finansai!E105+Finansai!E106)</f>
        <v>0</v>
      </c>
      <c r="D7" s="56">
        <f>-1*(Finansai!F105+Finansai!F106)</f>
        <v>0</v>
      </c>
      <c r="E7" s="56"/>
      <c r="F7" s="56"/>
      <c r="G7" s="56"/>
      <c r="H7" s="56"/>
      <c r="I7" s="56"/>
      <c r="J7" s="56"/>
      <c r="K7" s="56"/>
      <c r="L7" s="56"/>
    </row>
    <row r="8" spans="1:12" ht="13.5" customHeight="1" x14ac:dyDescent="0.3">
      <c r="A8" s="185" t="s">
        <v>54</v>
      </c>
      <c r="B8" s="185"/>
      <c r="C8" s="4">
        <f t="shared" ref="C8:J8" si="7">+C5-C6-C7</f>
        <v>0</v>
      </c>
      <c r="D8" s="4">
        <f t="shared" si="7"/>
        <v>0</v>
      </c>
      <c r="E8" s="4">
        <f t="shared" si="7"/>
        <v>0</v>
      </c>
      <c r="F8" s="4">
        <f t="shared" si="7"/>
        <v>0</v>
      </c>
      <c r="G8" s="4">
        <f t="shared" si="7"/>
        <v>0</v>
      </c>
      <c r="H8" s="4">
        <f t="shared" si="7"/>
        <v>0</v>
      </c>
      <c r="I8" s="4">
        <f t="shared" si="7"/>
        <v>0</v>
      </c>
      <c r="J8" s="4">
        <f t="shared" si="7"/>
        <v>0</v>
      </c>
      <c r="K8" s="4">
        <f t="shared" ref="K8:L8" si="8">+K5-K6-K7</f>
        <v>0</v>
      </c>
      <c r="L8" s="4">
        <f t="shared" si="8"/>
        <v>0</v>
      </c>
    </row>
    <row r="9" spans="1:12" ht="28.15" customHeight="1" x14ac:dyDescent="0.3">
      <c r="A9" s="185" t="s">
        <v>55</v>
      </c>
      <c r="B9" s="185"/>
      <c r="C9" s="5" t="e">
        <f t="shared" ref="C9:J9" si="9">+C8/C5</f>
        <v>#DIV/0!</v>
      </c>
      <c r="D9" s="5" t="e">
        <f t="shared" si="9"/>
        <v>#DIV/0!</v>
      </c>
      <c r="E9" s="5" t="e">
        <f t="shared" si="9"/>
        <v>#DIV/0!</v>
      </c>
      <c r="F9" s="5" t="e">
        <f t="shared" si="9"/>
        <v>#DIV/0!</v>
      </c>
      <c r="G9" s="5" t="e">
        <f t="shared" si="9"/>
        <v>#DIV/0!</v>
      </c>
      <c r="H9" s="5" t="e">
        <f t="shared" si="9"/>
        <v>#DIV/0!</v>
      </c>
      <c r="I9" s="5" t="e">
        <f t="shared" si="9"/>
        <v>#DIV/0!</v>
      </c>
      <c r="J9" s="5" t="e">
        <f t="shared" si="9"/>
        <v>#DIV/0!</v>
      </c>
      <c r="K9" s="5" t="e">
        <f t="shared" ref="K9:L9" si="10">+K8/K5</f>
        <v>#DIV/0!</v>
      </c>
      <c r="L9" s="5" t="e">
        <f t="shared" si="10"/>
        <v>#DIV/0!</v>
      </c>
    </row>
    <row r="10" spans="1:12" x14ac:dyDescent="0.3">
      <c r="A10" s="185" t="s">
        <v>56</v>
      </c>
      <c r="B10" s="185"/>
      <c r="C10" s="56"/>
      <c r="D10" s="56"/>
      <c r="E10" s="56"/>
      <c r="F10" s="56"/>
      <c r="G10" s="56"/>
      <c r="H10" s="56"/>
      <c r="I10" s="56"/>
      <c r="J10" s="56"/>
      <c r="K10" s="56"/>
      <c r="L10" s="56"/>
    </row>
    <row r="11" spans="1:12" x14ac:dyDescent="0.3">
      <c r="A11" s="185" t="s">
        <v>57</v>
      </c>
      <c r="B11" s="185"/>
      <c r="C11" s="3">
        <f t="shared" ref="C11:J11" si="11">+C8+C10</f>
        <v>0</v>
      </c>
      <c r="D11" s="3">
        <f t="shared" si="11"/>
        <v>0</v>
      </c>
      <c r="E11" s="3">
        <f t="shared" si="11"/>
        <v>0</v>
      </c>
      <c r="F11" s="3">
        <f t="shared" si="11"/>
        <v>0</v>
      </c>
      <c r="G11" s="3">
        <f t="shared" si="11"/>
        <v>0</v>
      </c>
      <c r="H11" s="3">
        <f t="shared" si="11"/>
        <v>0</v>
      </c>
      <c r="I11" s="3">
        <f t="shared" si="11"/>
        <v>0</v>
      </c>
      <c r="J11" s="3">
        <f t="shared" si="11"/>
        <v>0</v>
      </c>
      <c r="K11" s="3">
        <f t="shared" ref="K11:L11" si="12">+K8+K10</f>
        <v>0</v>
      </c>
      <c r="L11" s="3">
        <f t="shared" si="12"/>
        <v>0</v>
      </c>
    </row>
    <row r="13" spans="1:12" x14ac:dyDescent="0.3">
      <c r="A13" s="184" t="s">
        <v>58</v>
      </c>
      <c r="B13" s="184"/>
    </row>
    <row r="14" spans="1:12" x14ac:dyDescent="0.3">
      <c r="A14" s="6" t="s">
        <v>59</v>
      </c>
      <c r="B14" s="186" t="s">
        <v>60</v>
      </c>
      <c r="C14" s="186"/>
      <c r="D14" s="186"/>
      <c r="E14" s="186"/>
      <c r="F14" s="186"/>
      <c r="G14" s="186"/>
      <c r="H14" s="186"/>
      <c r="I14" s="186"/>
      <c r="J14" s="186"/>
      <c r="K14" s="186"/>
      <c r="L14" s="186"/>
    </row>
    <row r="15" spans="1:12" ht="49.9" customHeight="1" x14ac:dyDescent="0.3">
      <c r="A15" s="7">
        <v>1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</row>
    <row r="16" spans="1:12" ht="49.9" customHeight="1" x14ac:dyDescent="0.3">
      <c r="A16" s="7">
        <v>2</v>
      </c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</row>
    <row r="17" spans="1:12" ht="49.9" customHeight="1" x14ac:dyDescent="0.3">
      <c r="A17" s="7">
        <v>3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</row>
    <row r="18" spans="1:12" ht="49.9" customHeight="1" x14ac:dyDescent="0.3">
      <c r="A18" s="7">
        <v>4</v>
      </c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</row>
    <row r="19" spans="1:12" ht="49.9" customHeight="1" x14ac:dyDescent="0.3">
      <c r="A19" s="7">
        <v>5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3"/>
    </row>
  </sheetData>
  <sheetProtection algorithmName="SHA-512" hashValue="DNeiPfoMCfzgtIj4/Jlj80m4Bwfldz3eNntGwu0BcNuQGTL1q9Q3acaKAC4DWtd0pJUb2pqekvrmc3K1KMEEug==" saltValue="RmlVu3fxFl3G+KdDmzJ2hA==" spinCount="100000" sheet="1" objects="1" scenarios="1"/>
  <protectedRanges>
    <protectedRange sqref="C5:L7 C10:L10 B15:L19" name="Range1"/>
  </protectedRanges>
  <mergeCells count="18">
    <mergeCell ref="B19:L19"/>
    <mergeCell ref="A13:B13"/>
    <mergeCell ref="A6:B6"/>
    <mergeCell ref="A7:B7"/>
    <mergeCell ref="A8:B8"/>
    <mergeCell ref="A9:B9"/>
    <mergeCell ref="A10:B10"/>
    <mergeCell ref="A11:B11"/>
    <mergeCell ref="B14:L14"/>
    <mergeCell ref="B15:L15"/>
    <mergeCell ref="B16:L16"/>
    <mergeCell ref="B17:L17"/>
    <mergeCell ref="B18:L18"/>
    <mergeCell ref="C3:L3"/>
    <mergeCell ref="C1:F1"/>
    <mergeCell ref="A5:B5"/>
    <mergeCell ref="A3:B4"/>
    <mergeCell ref="A1:B1"/>
  </mergeCells>
  <pageMargins left="0.7" right="0.7" top="0.75" bottom="0.75" header="0.3" footer="0.3"/>
  <pageSetup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67BED-FD70-481F-B3F3-1B6993374AF6}">
  <dimension ref="A1:S279"/>
  <sheetViews>
    <sheetView view="pageBreakPreview" zoomScale="115" zoomScaleNormal="100" zoomScaleSheetLayoutView="115" workbookViewId="0">
      <selection activeCell="K21" sqref="K21"/>
    </sheetView>
  </sheetViews>
  <sheetFormatPr defaultColWidth="8.7265625" defaultRowHeight="14.5" x14ac:dyDescent="0.35"/>
  <cols>
    <col min="1" max="1" width="5.26953125" style="10" customWidth="1"/>
    <col min="2" max="3" width="8.7265625" style="10"/>
    <col min="4" max="4" width="18.7265625" style="10" customWidth="1"/>
    <col min="5" max="7" width="10.26953125" style="10" customWidth="1"/>
    <col min="8" max="8" width="10.81640625" style="10" customWidth="1"/>
    <col min="9" max="16384" width="8.7265625" style="10"/>
  </cols>
  <sheetData>
    <row r="1" spans="1:19" x14ac:dyDescent="0.35">
      <c r="A1" s="191" t="s">
        <v>0</v>
      </c>
      <c r="B1" s="191"/>
      <c r="C1" s="191"/>
      <c r="D1" s="205">
        <f>Turtas!C1</f>
        <v>0</v>
      </c>
      <c r="E1" s="205"/>
      <c r="F1" s="205"/>
      <c r="G1" s="205"/>
      <c r="H1" s="205"/>
      <c r="I1" s="8"/>
      <c r="J1" s="8"/>
      <c r="K1" s="8"/>
      <c r="L1" s="8"/>
      <c r="M1" s="8"/>
      <c r="N1" s="8"/>
      <c r="O1" s="8"/>
      <c r="P1" s="8"/>
      <c r="Q1" s="9"/>
      <c r="R1" s="9"/>
      <c r="S1" s="9"/>
    </row>
    <row r="2" spans="1:19" ht="22.9" customHeight="1" x14ac:dyDescent="0.35">
      <c r="A2" s="11"/>
      <c r="B2" s="202" t="s">
        <v>61</v>
      </c>
      <c r="C2" s="203"/>
      <c r="D2" s="203"/>
      <c r="E2" s="12">
        <v>44926</v>
      </c>
      <c r="F2" s="12">
        <v>45291</v>
      </c>
      <c r="G2" s="53">
        <v>45382</v>
      </c>
      <c r="H2" s="34">
        <v>45016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1:19" x14ac:dyDescent="0.35">
      <c r="A3" s="11" t="s">
        <v>62</v>
      </c>
      <c r="B3" s="202" t="s">
        <v>63</v>
      </c>
      <c r="C3" s="203"/>
      <c r="D3" s="203"/>
      <c r="E3" s="13">
        <f>SUM(E4+E11+E21+E31)</f>
        <v>0</v>
      </c>
      <c r="F3" s="14">
        <f>SUM(F4+F11+F21+F31)</f>
        <v>0</v>
      </c>
      <c r="G3" s="13">
        <f>SUM(G4+G11+G21+G31)</f>
        <v>0</v>
      </c>
      <c r="H3" s="14">
        <f>SUM(H4+H11+H21+H31)</f>
        <v>0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</row>
    <row r="4" spans="1:19" x14ac:dyDescent="0.35">
      <c r="A4" s="11" t="s">
        <v>64</v>
      </c>
      <c r="B4" s="202" t="s">
        <v>65</v>
      </c>
      <c r="C4" s="203"/>
      <c r="D4" s="203"/>
      <c r="E4" s="15">
        <f>SUM(E5:E10)</f>
        <v>0</v>
      </c>
      <c r="F4" s="15">
        <f>SUM(F5:F10)</f>
        <v>0</v>
      </c>
      <c r="G4" s="15">
        <f>SUM(G5:G10)</f>
        <v>0</v>
      </c>
      <c r="H4" s="15">
        <f>SUM(H5:H10)</f>
        <v>0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</row>
    <row r="5" spans="1:19" x14ac:dyDescent="0.35">
      <c r="A5" s="11" t="s">
        <v>66</v>
      </c>
      <c r="B5" s="198" t="s">
        <v>67</v>
      </c>
      <c r="C5" s="199"/>
      <c r="D5" s="199"/>
      <c r="E5" s="35"/>
      <c r="F5" s="35"/>
      <c r="G5" s="35"/>
      <c r="H5" s="35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 x14ac:dyDescent="0.35">
      <c r="A6" s="11" t="s">
        <v>68</v>
      </c>
      <c r="B6" s="198" t="s">
        <v>69</v>
      </c>
      <c r="C6" s="199"/>
      <c r="D6" s="199"/>
      <c r="E6" s="35"/>
      <c r="F6" s="35"/>
      <c r="G6" s="35"/>
      <c r="H6" s="35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x14ac:dyDescent="0.35">
      <c r="A7" s="11" t="s">
        <v>70</v>
      </c>
      <c r="B7" s="198" t="s">
        <v>71</v>
      </c>
      <c r="C7" s="199"/>
      <c r="D7" s="199"/>
      <c r="E7" s="35"/>
      <c r="F7" s="35"/>
      <c r="G7" s="35"/>
      <c r="H7" s="35"/>
      <c r="I7" s="9"/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 ht="23.5" customHeight="1" x14ac:dyDescent="0.35">
      <c r="A8" s="11" t="s">
        <v>72</v>
      </c>
      <c r="B8" s="204" t="s">
        <v>73</v>
      </c>
      <c r="C8" s="199"/>
      <c r="D8" s="199"/>
      <c r="E8" s="35"/>
      <c r="F8" s="35"/>
      <c r="G8" s="35"/>
      <c r="H8" s="35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x14ac:dyDescent="0.35">
      <c r="A9" s="11" t="s">
        <v>74</v>
      </c>
      <c r="B9" s="198" t="s">
        <v>75</v>
      </c>
      <c r="C9" s="199"/>
      <c r="D9" s="199"/>
      <c r="E9" s="35"/>
      <c r="F9" s="35"/>
      <c r="G9" s="35"/>
      <c r="H9" s="35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x14ac:dyDescent="0.35">
      <c r="A10" s="11" t="s">
        <v>76</v>
      </c>
      <c r="B10" s="198" t="s">
        <v>16</v>
      </c>
      <c r="C10" s="199"/>
      <c r="D10" s="199"/>
      <c r="E10" s="35"/>
      <c r="F10" s="35"/>
      <c r="G10" s="35"/>
      <c r="H10" s="35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 x14ac:dyDescent="0.35">
      <c r="A11" s="11" t="s">
        <v>77</v>
      </c>
      <c r="B11" s="202" t="s">
        <v>78</v>
      </c>
      <c r="C11" s="203"/>
      <c r="D11" s="203"/>
      <c r="E11" s="17">
        <f>SUM(E12:E17,E20)</f>
        <v>0</v>
      </c>
      <c r="F11" s="17">
        <f>SUM(F12:F17,F20)</f>
        <v>0</v>
      </c>
      <c r="G11" s="17">
        <f>SUM(G12:G17,G20)</f>
        <v>0</v>
      </c>
      <c r="H11" s="17">
        <f>SUM(H12:H17,H20)</f>
        <v>0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spans="1:19" x14ac:dyDescent="0.35">
      <c r="A12" s="11" t="s">
        <v>79</v>
      </c>
      <c r="B12" s="198" t="s">
        <v>80</v>
      </c>
      <c r="C12" s="199"/>
      <c r="D12" s="199"/>
      <c r="E12" s="35"/>
      <c r="F12" s="35"/>
      <c r="G12" s="35"/>
      <c r="H12" s="35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x14ac:dyDescent="0.35">
      <c r="A13" s="11" t="s">
        <v>81</v>
      </c>
      <c r="B13" s="198" t="s">
        <v>82</v>
      </c>
      <c r="C13" s="199"/>
      <c r="D13" s="199"/>
      <c r="E13" s="35"/>
      <c r="F13" s="35"/>
      <c r="G13" s="35"/>
      <c r="H13" s="35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x14ac:dyDescent="0.35">
      <c r="A14" s="11" t="s">
        <v>83</v>
      </c>
      <c r="B14" s="198" t="s">
        <v>84</v>
      </c>
      <c r="C14" s="199"/>
      <c r="D14" s="199"/>
      <c r="E14" s="35"/>
      <c r="F14" s="35"/>
      <c r="G14" s="35"/>
      <c r="H14" s="35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</row>
    <row r="15" spans="1:19" x14ac:dyDescent="0.35">
      <c r="A15" s="11" t="s">
        <v>85</v>
      </c>
      <c r="B15" s="198" t="s">
        <v>86</v>
      </c>
      <c r="C15" s="199"/>
      <c r="D15" s="199"/>
      <c r="E15" s="35"/>
      <c r="F15" s="35"/>
      <c r="G15" s="35"/>
      <c r="H15" s="35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</row>
    <row r="16" spans="1:19" x14ac:dyDescent="0.35">
      <c r="A16" s="11" t="s">
        <v>87</v>
      </c>
      <c r="B16" s="198" t="s">
        <v>88</v>
      </c>
      <c r="C16" s="199"/>
      <c r="D16" s="199"/>
      <c r="E16" s="35"/>
      <c r="F16" s="35"/>
      <c r="G16" s="35"/>
      <c r="H16" s="35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</row>
    <row r="17" spans="1:19" x14ac:dyDescent="0.35">
      <c r="A17" s="11" t="s">
        <v>89</v>
      </c>
      <c r="B17" s="198" t="s">
        <v>90</v>
      </c>
      <c r="C17" s="199"/>
      <c r="D17" s="199"/>
      <c r="E17" s="17">
        <f>E18+E19</f>
        <v>0</v>
      </c>
      <c r="F17" s="18">
        <f>F18+F19</f>
        <v>0</v>
      </c>
      <c r="G17" s="17">
        <f>G18+G19</f>
        <v>0</v>
      </c>
      <c r="H17" s="18">
        <f>H18+H19</f>
        <v>0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</row>
    <row r="18" spans="1:19" x14ac:dyDescent="0.35">
      <c r="A18" s="11" t="s">
        <v>91</v>
      </c>
      <c r="B18" s="198" t="s">
        <v>80</v>
      </c>
      <c r="C18" s="199"/>
      <c r="D18" s="199"/>
      <c r="E18" s="35"/>
      <c r="F18" s="35"/>
      <c r="G18" s="35"/>
      <c r="H18" s="35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</row>
    <row r="19" spans="1:19" x14ac:dyDescent="0.35">
      <c r="A19" s="11" t="s">
        <v>92</v>
      </c>
      <c r="B19" s="198" t="s">
        <v>93</v>
      </c>
      <c r="C19" s="199"/>
      <c r="D19" s="199"/>
      <c r="E19" s="35"/>
      <c r="F19" s="35"/>
      <c r="G19" s="35"/>
      <c r="H19" s="35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</row>
    <row r="20" spans="1:19" ht="21" customHeight="1" x14ac:dyDescent="0.35">
      <c r="A20" s="11" t="s">
        <v>94</v>
      </c>
      <c r="B20" s="198" t="s">
        <v>95</v>
      </c>
      <c r="C20" s="199"/>
      <c r="D20" s="199"/>
      <c r="E20" s="35"/>
      <c r="F20" s="35"/>
      <c r="G20" s="35"/>
      <c r="H20" s="35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pans="1:19" x14ac:dyDescent="0.35">
      <c r="A21" s="11" t="s">
        <v>96</v>
      </c>
      <c r="B21" s="202" t="s">
        <v>97</v>
      </c>
      <c r="C21" s="203"/>
      <c r="D21" s="203"/>
      <c r="E21" s="17">
        <f>SUM(E22:E30)</f>
        <v>0</v>
      </c>
      <c r="F21" s="17">
        <f>SUM(F22:F30)</f>
        <v>0</v>
      </c>
      <c r="G21" s="17">
        <f>SUM(G22:G30)</f>
        <v>0</v>
      </c>
      <c r="H21" s="17">
        <f>SUM(H22:H30)</f>
        <v>0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 x14ac:dyDescent="0.35">
      <c r="A22" s="11" t="s">
        <v>98</v>
      </c>
      <c r="B22" s="198" t="s">
        <v>99</v>
      </c>
      <c r="C22" s="199"/>
      <c r="D22" s="199"/>
      <c r="E22" s="35"/>
      <c r="F22" s="35"/>
      <c r="G22" s="35"/>
      <c r="H22" s="35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pans="1:19" x14ac:dyDescent="0.35">
      <c r="A23" s="11" t="s">
        <v>100</v>
      </c>
      <c r="B23" s="198" t="s">
        <v>101</v>
      </c>
      <c r="C23" s="199"/>
      <c r="D23" s="199"/>
      <c r="E23" s="35"/>
      <c r="F23" s="35"/>
      <c r="G23" s="35"/>
      <c r="H23" s="35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</row>
    <row r="24" spans="1:19" x14ac:dyDescent="0.35">
      <c r="A24" s="11" t="s">
        <v>102</v>
      </c>
      <c r="B24" s="198" t="s">
        <v>103</v>
      </c>
      <c r="C24" s="199"/>
      <c r="D24" s="199"/>
      <c r="E24" s="35"/>
      <c r="F24" s="35"/>
      <c r="G24" s="35"/>
      <c r="H24" s="35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</row>
    <row r="25" spans="1:19" x14ac:dyDescent="0.35">
      <c r="A25" s="11" t="s">
        <v>104</v>
      </c>
      <c r="B25" s="198" t="s">
        <v>105</v>
      </c>
      <c r="C25" s="199"/>
      <c r="D25" s="199"/>
      <c r="E25" s="35"/>
      <c r="F25" s="35"/>
      <c r="G25" s="35"/>
      <c r="H25" s="35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x14ac:dyDescent="0.35">
      <c r="A26" s="11" t="s">
        <v>106</v>
      </c>
      <c r="B26" s="198" t="s">
        <v>107</v>
      </c>
      <c r="C26" s="199"/>
      <c r="D26" s="199"/>
      <c r="E26" s="35"/>
      <c r="F26" s="35"/>
      <c r="G26" s="35"/>
      <c r="H26" s="35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</row>
    <row r="27" spans="1:19" x14ac:dyDescent="0.35">
      <c r="A27" s="11" t="s">
        <v>108</v>
      </c>
      <c r="B27" s="198" t="s">
        <v>109</v>
      </c>
      <c r="C27" s="199"/>
      <c r="D27" s="199"/>
      <c r="E27" s="35"/>
      <c r="F27" s="35"/>
      <c r="G27" s="35"/>
      <c r="H27" s="35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</row>
    <row r="28" spans="1:19" x14ac:dyDescent="0.35">
      <c r="A28" s="11" t="s">
        <v>110</v>
      </c>
      <c r="B28" s="198" t="s">
        <v>111</v>
      </c>
      <c r="C28" s="199"/>
      <c r="D28" s="199"/>
      <c r="E28" s="35"/>
      <c r="F28" s="35"/>
      <c r="G28" s="35"/>
      <c r="H28" s="35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</row>
    <row r="29" spans="1:19" x14ac:dyDescent="0.35">
      <c r="A29" s="11" t="s">
        <v>112</v>
      </c>
      <c r="B29" s="198" t="s">
        <v>113</v>
      </c>
      <c r="C29" s="199"/>
      <c r="D29" s="199"/>
      <c r="E29" s="35"/>
      <c r="F29" s="35"/>
      <c r="G29" s="35"/>
      <c r="H29" s="35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</row>
    <row r="30" spans="1:19" x14ac:dyDescent="0.35">
      <c r="A30" s="11" t="s">
        <v>114</v>
      </c>
      <c r="B30" s="198" t="s">
        <v>115</v>
      </c>
      <c r="C30" s="199"/>
      <c r="D30" s="199"/>
      <c r="E30" s="35"/>
      <c r="F30" s="35"/>
      <c r="G30" s="35"/>
      <c r="H30" s="35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</row>
    <row r="31" spans="1:19" x14ac:dyDescent="0.35">
      <c r="A31" s="11" t="s">
        <v>116</v>
      </c>
      <c r="B31" s="202" t="s">
        <v>117</v>
      </c>
      <c r="C31" s="203"/>
      <c r="D31" s="203"/>
      <c r="E31" s="17">
        <f>E32+E33+E34</f>
        <v>0</v>
      </c>
      <c r="F31" s="17">
        <f>F32+F33+F34</f>
        <v>0</v>
      </c>
      <c r="G31" s="17">
        <f>G32+G33+G34</f>
        <v>0</v>
      </c>
      <c r="H31" s="17">
        <f>H32+H33+H34</f>
        <v>0</v>
      </c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</row>
    <row r="32" spans="1:19" x14ac:dyDescent="0.35">
      <c r="A32" s="11" t="s">
        <v>118</v>
      </c>
      <c r="B32" s="195" t="s">
        <v>119</v>
      </c>
      <c r="C32" s="199"/>
      <c r="D32" s="199"/>
      <c r="E32" s="35"/>
      <c r="F32" s="35"/>
      <c r="G32" s="35"/>
      <c r="H32" s="35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spans="1:19" x14ac:dyDescent="0.35">
      <c r="A33" s="11" t="s">
        <v>120</v>
      </c>
      <c r="B33" s="198" t="s">
        <v>121</v>
      </c>
      <c r="C33" s="199"/>
      <c r="D33" s="199"/>
      <c r="E33" s="35"/>
      <c r="F33" s="35"/>
      <c r="G33" s="35"/>
      <c r="H33" s="35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</row>
    <row r="34" spans="1:19" x14ac:dyDescent="0.35">
      <c r="A34" s="11" t="s">
        <v>122</v>
      </c>
      <c r="B34" s="195" t="s">
        <v>123</v>
      </c>
      <c r="C34" s="199"/>
      <c r="D34" s="199"/>
      <c r="E34" s="35"/>
      <c r="F34" s="35"/>
      <c r="G34" s="35"/>
      <c r="H34" s="35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  <row r="35" spans="1:19" x14ac:dyDescent="0.35">
      <c r="A35" s="11" t="s">
        <v>124</v>
      </c>
      <c r="B35" s="202" t="s">
        <v>125</v>
      </c>
      <c r="C35" s="203"/>
      <c r="D35" s="203"/>
      <c r="E35" s="13">
        <f>SUM(E36+E44+E49+E52)</f>
        <v>0</v>
      </c>
      <c r="F35" s="13">
        <f>SUM(F36+F44+F49+F52)</f>
        <v>0</v>
      </c>
      <c r="G35" s="13">
        <f>SUM(G36+G44+G49+G52)</f>
        <v>0</v>
      </c>
      <c r="H35" s="13">
        <f>SUM(H36+H44+H49+H52)</f>
        <v>0</v>
      </c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</row>
    <row r="36" spans="1:19" ht="12" customHeight="1" x14ac:dyDescent="0.35">
      <c r="A36" s="11" t="s">
        <v>64</v>
      </c>
      <c r="B36" s="198" t="s">
        <v>126</v>
      </c>
      <c r="C36" s="199"/>
      <c r="D36" s="199"/>
      <c r="E36" s="17">
        <f>SUM(E37:E43)</f>
        <v>0</v>
      </c>
      <c r="F36" s="17">
        <f>SUM(F37:F43)</f>
        <v>0</v>
      </c>
      <c r="G36" s="17">
        <f>SUM(G37:G43)</f>
        <v>0</v>
      </c>
      <c r="H36" s="17">
        <f>SUM(H37:H43)</f>
        <v>0</v>
      </c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</row>
    <row r="37" spans="1:19" ht="16.899999999999999" customHeight="1" x14ac:dyDescent="0.35">
      <c r="A37" s="11" t="s">
        <v>66</v>
      </c>
      <c r="B37" s="198" t="s">
        <v>127</v>
      </c>
      <c r="C37" s="199"/>
      <c r="D37" s="199"/>
      <c r="E37" s="35"/>
      <c r="F37" s="35"/>
      <c r="G37" s="35"/>
      <c r="H37" s="35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</row>
    <row r="38" spans="1:19" x14ac:dyDescent="0.35">
      <c r="A38" s="11" t="s">
        <v>68</v>
      </c>
      <c r="B38" s="198" t="s">
        <v>128</v>
      </c>
      <c r="C38" s="199"/>
      <c r="D38" s="199"/>
      <c r="E38" s="35"/>
      <c r="F38" s="35"/>
      <c r="G38" s="35"/>
      <c r="H38" s="35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1:19" x14ac:dyDescent="0.35">
      <c r="A39" s="11" t="s">
        <v>70</v>
      </c>
      <c r="B39" s="198" t="s">
        <v>129</v>
      </c>
      <c r="C39" s="199"/>
      <c r="D39" s="199"/>
      <c r="E39" s="35"/>
      <c r="F39" s="35"/>
      <c r="G39" s="35"/>
      <c r="H39" s="35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</row>
    <row r="40" spans="1:19" x14ac:dyDescent="0.35">
      <c r="A40" s="11" t="s">
        <v>72</v>
      </c>
      <c r="B40" s="198" t="s">
        <v>130</v>
      </c>
      <c r="C40" s="199"/>
      <c r="D40" s="199"/>
      <c r="E40" s="35"/>
      <c r="F40" s="35"/>
      <c r="G40" s="35"/>
      <c r="H40" s="35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</row>
    <row r="41" spans="1:19" x14ac:dyDescent="0.35">
      <c r="A41" s="11" t="s">
        <v>74</v>
      </c>
      <c r="B41" s="198" t="s">
        <v>121</v>
      </c>
      <c r="C41" s="199"/>
      <c r="D41" s="199"/>
      <c r="E41" s="35"/>
      <c r="F41" s="35"/>
      <c r="G41" s="35"/>
      <c r="H41" s="35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</row>
    <row r="42" spans="1:19" ht="16.149999999999999" customHeight="1" x14ac:dyDescent="0.35">
      <c r="A42" s="16" t="s">
        <v>76</v>
      </c>
      <c r="B42" s="198" t="s">
        <v>131</v>
      </c>
      <c r="C42" s="199"/>
      <c r="D42" s="199"/>
      <c r="E42" s="35"/>
      <c r="F42" s="35"/>
      <c r="G42" s="35"/>
      <c r="H42" s="35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</row>
    <row r="43" spans="1:19" x14ac:dyDescent="0.35">
      <c r="A43" s="11" t="s">
        <v>132</v>
      </c>
      <c r="B43" s="198" t="s">
        <v>133</v>
      </c>
      <c r="C43" s="199"/>
      <c r="D43" s="199"/>
      <c r="E43" s="35"/>
      <c r="F43" s="35"/>
      <c r="G43" s="35"/>
      <c r="H43" s="35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</row>
    <row r="44" spans="1:19" x14ac:dyDescent="0.35">
      <c r="A44" s="11" t="s">
        <v>77</v>
      </c>
      <c r="B44" s="202" t="s">
        <v>134</v>
      </c>
      <c r="C44" s="203"/>
      <c r="D44" s="203"/>
      <c r="E44" s="15">
        <f>SUM(E45:E48)</f>
        <v>0</v>
      </c>
      <c r="F44" s="15">
        <f>SUM(F45:F48)</f>
        <v>0</v>
      </c>
      <c r="G44" s="15">
        <f>SUM(G45:G48)</f>
        <v>0</v>
      </c>
      <c r="H44" s="15">
        <f>SUM(H45:H48)</f>
        <v>0</v>
      </c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</row>
    <row r="45" spans="1:19" x14ac:dyDescent="0.35">
      <c r="A45" s="11" t="s">
        <v>79</v>
      </c>
      <c r="B45" s="198" t="s">
        <v>135</v>
      </c>
      <c r="C45" s="199"/>
      <c r="D45" s="199"/>
      <c r="E45" s="35"/>
      <c r="F45" s="35"/>
      <c r="G45" s="35"/>
      <c r="H45" s="35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</row>
    <row r="46" spans="1:19" x14ac:dyDescent="0.35">
      <c r="A46" s="11" t="s">
        <v>81</v>
      </c>
      <c r="B46" s="198" t="s">
        <v>136</v>
      </c>
      <c r="C46" s="199"/>
      <c r="D46" s="199"/>
      <c r="E46" s="35"/>
      <c r="F46" s="35"/>
      <c r="G46" s="35"/>
      <c r="H46" s="35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</row>
    <row r="47" spans="1:19" x14ac:dyDescent="0.35">
      <c r="A47" s="11" t="s">
        <v>83</v>
      </c>
      <c r="B47" s="198" t="s">
        <v>137</v>
      </c>
      <c r="C47" s="199"/>
      <c r="D47" s="199"/>
      <c r="E47" s="35"/>
      <c r="F47" s="35"/>
      <c r="G47" s="35"/>
      <c r="H47" s="35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x14ac:dyDescent="0.35">
      <c r="A48" s="11" t="s">
        <v>85</v>
      </c>
      <c r="B48" s="198" t="s">
        <v>138</v>
      </c>
      <c r="C48" s="199"/>
      <c r="D48" s="199"/>
      <c r="E48" s="35"/>
      <c r="F48" s="35"/>
      <c r="G48" s="35"/>
      <c r="H48" s="35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x14ac:dyDescent="0.35">
      <c r="A49" s="11" t="s">
        <v>96</v>
      </c>
      <c r="B49" s="202" t="s">
        <v>139</v>
      </c>
      <c r="C49" s="203"/>
      <c r="D49" s="203"/>
      <c r="E49" s="17">
        <f>SUM(E50:E51)</f>
        <v>0</v>
      </c>
      <c r="F49" s="17">
        <f>SUM(F50:F51)</f>
        <v>0</v>
      </c>
      <c r="G49" s="17">
        <f>SUM(G50:G51)</f>
        <v>0</v>
      </c>
      <c r="H49" s="17">
        <f>SUM(H50:H51)</f>
        <v>0</v>
      </c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</row>
    <row r="50" spans="1:19" x14ac:dyDescent="0.35">
      <c r="A50" s="11" t="s">
        <v>98</v>
      </c>
      <c r="B50" s="198" t="s">
        <v>99</v>
      </c>
      <c r="C50" s="199"/>
      <c r="D50" s="199"/>
      <c r="E50" s="35"/>
      <c r="F50" s="35"/>
      <c r="G50" s="35"/>
      <c r="H50" s="35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</row>
    <row r="51" spans="1:19" x14ac:dyDescent="0.35">
      <c r="A51" s="11" t="s">
        <v>100</v>
      </c>
      <c r="B51" s="198" t="s">
        <v>140</v>
      </c>
      <c r="C51" s="199"/>
      <c r="D51" s="199"/>
      <c r="E51" s="35"/>
      <c r="F51" s="35"/>
      <c r="G51" s="35"/>
      <c r="H51" s="35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</row>
    <row r="52" spans="1:19" ht="16.149999999999999" customHeight="1" x14ac:dyDescent="0.35">
      <c r="A52" s="11" t="s">
        <v>116</v>
      </c>
      <c r="B52" s="202" t="s">
        <v>141</v>
      </c>
      <c r="C52" s="202"/>
      <c r="D52" s="202"/>
      <c r="E52" s="35"/>
      <c r="F52" s="35"/>
      <c r="G52" s="35"/>
      <c r="H52" s="35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21" customHeight="1" x14ac:dyDescent="0.35">
      <c r="A53" s="19" t="s">
        <v>142</v>
      </c>
      <c r="B53" s="195" t="s">
        <v>143</v>
      </c>
      <c r="C53" s="199"/>
      <c r="D53" s="199"/>
      <c r="E53" s="35"/>
      <c r="F53" s="35"/>
      <c r="G53" s="35"/>
      <c r="H53" s="35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6.899999999999999" customHeight="1" x14ac:dyDescent="0.35">
      <c r="A54" s="19"/>
      <c r="B54" s="202" t="s">
        <v>144</v>
      </c>
      <c r="C54" s="203"/>
      <c r="D54" s="203"/>
      <c r="E54" s="13">
        <f>SUM(E3+E35+E53)</f>
        <v>0</v>
      </c>
      <c r="F54" s="13">
        <f>SUM(F3+F35+F53)</f>
        <v>0</v>
      </c>
      <c r="G54" s="13">
        <f>SUM(G3+G35+G53)</f>
        <v>0</v>
      </c>
      <c r="H54" s="13">
        <f>SUM(H3+H35+H53)</f>
        <v>0</v>
      </c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  <row r="55" spans="1:19" ht="16.5" customHeight="1" x14ac:dyDescent="0.35">
      <c r="A55" s="19"/>
      <c r="B55" s="202" t="s">
        <v>145</v>
      </c>
      <c r="C55" s="203"/>
      <c r="D55" s="203"/>
      <c r="E55" s="20">
        <f>E2</f>
        <v>44926</v>
      </c>
      <c r="F55" s="20">
        <f>F2</f>
        <v>45291</v>
      </c>
      <c r="G55" s="20">
        <f>G2</f>
        <v>45382</v>
      </c>
      <c r="H55" s="20">
        <f>H2</f>
        <v>45016</v>
      </c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</row>
    <row r="56" spans="1:19" x14ac:dyDescent="0.35">
      <c r="A56" s="11" t="s">
        <v>146</v>
      </c>
      <c r="B56" s="202" t="s">
        <v>147</v>
      </c>
      <c r="C56" s="203"/>
      <c r="D56" s="203"/>
      <c r="E56" s="13">
        <f>SUM(E57+E61+E62+E63+E67)</f>
        <v>0</v>
      </c>
      <c r="F56" s="13">
        <f>SUM(F57+F61+F62+F63+F67)</f>
        <v>0</v>
      </c>
      <c r="G56" s="13">
        <f>SUM(G57+G61+G62+G63+G67)</f>
        <v>0</v>
      </c>
      <c r="H56" s="13">
        <f>SUM(H57+H61+H62+H63+H67)</f>
        <v>0</v>
      </c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</row>
    <row r="57" spans="1:19" x14ac:dyDescent="0.35">
      <c r="A57" s="11" t="s">
        <v>64</v>
      </c>
      <c r="B57" s="202" t="s">
        <v>148</v>
      </c>
      <c r="C57" s="203"/>
      <c r="D57" s="203"/>
      <c r="E57" s="17">
        <f>SUM(E58:E60)</f>
        <v>0</v>
      </c>
      <c r="F57" s="17">
        <f>SUM(F58:F60)</f>
        <v>0</v>
      </c>
      <c r="G57" s="17">
        <f>SUM(G58:G60)</f>
        <v>0</v>
      </c>
      <c r="H57" s="17">
        <f>SUM(H58:H60)</f>
        <v>0</v>
      </c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</row>
    <row r="58" spans="1:19" ht="15" customHeight="1" x14ac:dyDescent="0.35">
      <c r="A58" s="11" t="s">
        <v>66</v>
      </c>
      <c r="B58" s="198" t="s">
        <v>149</v>
      </c>
      <c r="C58" s="199"/>
      <c r="D58" s="199"/>
      <c r="E58" s="35"/>
      <c r="F58" s="35"/>
      <c r="G58" s="35"/>
      <c r="H58" s="35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</row>
    <row r="59" spans="1:19" ht="16.899999999999999" customHeight="1" x14ac:dyDescent="0.35">
      <c r="A59" s="11" t="s">
        <v>68</v>
      </c>
      <c r="B59" s="198" t="s">
        <v>150</v>
      </c>
      <c r="C59" s="199"/>
      <c r="D59" s="199"/>
      <c r="E59" s="35"/>
      <c r="F59" s="35"/>
      <c r="G59" s="35"/>
      <c r="H59" s="35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</row>
    <row r="60" spans="1:19" x14ac:dyDescent="0.35">
      <c r="A60" s="11" t="s">
        <v>70</v>
      </c>
      <c r="B60" s="198" t="s">
        <v>151</v>
      </c>
      <c r="C60" s="199"/>
      <c r="D60" s="199"/>
      <c r="E60" s="35"/>
      <c r="F60" s="35"/>
      <c r="G60" s="35"/>
      <c r="H60" s="35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</row>
    <row r="61" spans="1:19" x14ac:dyDescent="0.35">
      <c r="A61" s="11" t="s">
        <v>77</v>
      </c>
      <c r="B61" s="198" t="s">
        <v>152</v>
      </c>
      <c r="C61" s="199"/>
      <c r="D61" s="199"/>
      <c r="E61" s="35"/>
      <c r="F61" s="35"/>
      <c r="G61" s="35"/>
      <c r="H61" s="35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</row>
    <row r="62" spans="1:19" x14ac:dyDescent="0.35">
      <c r="A62" s="11" t="s">
        <v>96</v>
      </c>
      <c r="B62" s="198" t="s">
        <v>153</v>
      </c>
      <c r="C62" s="199"/>
      <c r="D62" s="199"/>
      <c r="E62" s="35"/>
      <c r="F62" s="35"/>
      <c r="G62" s="35"/>
      <c r="H62" s="35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</row>
    <row r="63" spans="1:19" x14ac:dyDescent="0.35">
      <c r="A63" s="11" t="s">
        <v>116</v>
      </c>
      <c r="B63" s="198" t="s">
        <v>154</v>
      </c>
      <c r="C63" s="199"/>
      <c r="D63" s="199"/>
      <c r="E63" s="17">
        <f>SUM(E64:E66)</f>
        <v>0</v>
      </c>
      <c r="F63" s="17">
        <f>SUM(F64:F66)</f>
        <v>0</v>
      </c>
      <c r="G63" s="17">
        <f>SUM(G64:G66)</f>
        <v>0</v>
      </c>
      <c r="H63" s="17">
        <f>SUM(H64:H66)</f>
        <v>0</v>
      </c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</row>
    <row r="64" spans="1:19" ht="22.9" customHeight="1" x14ac:dyDescent="0.35">
      <c r="A64" s="11" t="s">
        <v>118</v>
      </c>
      <c r="B64" s="198" t="s">
        <v>155</v>
      </c>
      <c r="C64" s="199"/>
      <c r="D64" s="199"/>
      <c r="E64" s="35"/>
      <c r="F64" s="35"/>
      <c r="G64" s="35"/>
      <c r="H64" s="35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</row>
    <row r="65" spans="1:19" x14ac:dyDescent="0.35">
      <c r="A65" s="11" t="s">
        <v>120</v>
      </c>
      <c r="B65" s="198" t="s">
        <v>156</v>
      </c>
      <c r="C65" s="199"/>
      <c r="D65" s="199"/>
      <c r="E65" s="35"/>
      <c r="F65" s="35"/>
      <c r="G65" s="35"/>
      <c r="H65" s="35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</row>
    <row r="66" spans="1:19" x14ac:dyDescent="0.35">
      <c r="A66" s="11" t="s">
        <v>122</v>
      </c>
      <c r="B66" s="198" t="s">
        <v>157</v>
      </c>
      <c r="C66" s="199"/>
      <c r="D66" s="199"/>
      <c r="E66" s="35"/>
      <c r="F66" s="35"/>
      <c r="G66" s="35"/>
      <c r="H66" s="35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</row>
    <row r="67" spans="1:19" x14ac:dyDescent="0.35">
      <c r="A67" s="11" t="s">
        <v>158</v>
      </c>
      <c r="B67" s="202" t="s">
        <v>159</v>
      </c>
      <c r="C67" s="203"/>
      <c r="D67" s="203"/>
      <c r="E67" s="17">
        <f>SUM(E68:E69)</f>
        <v>0</v>
      </c>
      <c r="F67" s="17">
        <f>SUM(F68:F69)</f>
        <v>0</v>
      </c>
      <c r="G67" s="17">
        <f>SUM(G68:G69)</f>
        <v>0</v>
      </c>
      <c r="H67" s="17">
        <f>SUM(H68:H69)</f>
        <v>0</v>
      </c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</row>
    <row r="68" spans="1:19" x14ac:dyDescent="0.35">
      <c r="A68" s="11" t="s">
        <v>160</v>
      </c>
      <c r="B68" s="198" t="s">
        <v>161</v>
      </c>
      <c r="C68" s="199"/>
      <c r="D68" s="199"/>
      <c r="E68" s="35"/>
      <c r="F68" s="35"/>
      <c r="G68" s="35"/>
      <c r="H68" s="35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</row>
    <row r="69" spans="1:19" x14ac:dyDescent="0.35">
      <c r="A69" s="11" t="s">
        <v>162</v>
      </c>
      <c r="B69" s="198" t="s">
        <v>163</v>
      </c>
      <c r="C69" s="199"/>
      <c r="D69" s="199"/>
      <c r="E69" s="35"/>
      <c r="F69" s="35"/>
      <c r="G69" s="35"/>
      <c r="H69" s="35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</row>
    <row r="70" spans="1:19" x14ac:dyDescent="0.35">
      <c r="A70" s="11" t="s">
        <v>164</v>
      </c>
      <c r="B70" s="202" t="s">
        <v>165</v>
      </c>
      <c r="C70" s="203"/>
      <c r="D70" s="203"/>
      <c r="E70" s="35"/>
      <c r="F70" s="35"/>
      <c r="G70" s="35"/>
      <c r="H70" s="35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</row>
    <row r="71" spans="1:19" x14ac:dyDescent="0.35">
      <c r="A71" s="11" t="s">
        <v>166</v>
      </c>
      <c r="B71" s="198" t="s">
        <v>167</v>
      </c>
      <c r="C71" s="199"/>
      <c r="D71" s="199"/>
      <c r="E71" s="13">
        <f>SUM(E72:E74)</f>
        <v>0</v>
      </c>
      <c r="F71" s="13">
        <f>SUM(F72:F74)</f>
        <v>0</v>
      </c>
      <c r="G71" s="13">
        <f>SUM(G72:G74)</f>
        <v>0</v>
      </c>
      <c r="H71" s="13">
        <f>SUM(H72:H74)</f>
        <v>0</v>
      </c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</row>
    <row r="72" spans="1:19" ht="16.149999999999999" customHeight="1" x14ac:dyDescent="0.35">
      <c r="A72" s="11" t="s">
        <v>64</v>
      </c>
      <c r="B72" s="198" t="s">
        <v>168</v>
      </c>
      <c r="C72" s="199"/>
      <c r="D72" s="199"/>
      <c r="E72" s="35"/>
      <c r="F72" s="35"/>
      <c r="G72" s="35"/>
      <c r="H72" s="35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</row>
    <row r="73" spans="1:19" x14ac:dyDescent="0.35">
      <c r="A73" s="11" t="s">
        <v>77</v>
      </c>
      <c r="B73" s="198" t="s">
        <v>169</v>
      </c>
      <c r="C73" s="199"/>
      <c r="D73" s="199"/>
      <c r="E73" s="35"/>
      <c r="F73" s="35"/>
      <c r="G73" s="35"/>
      <c r="H73" s="35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</row>
    <row r="74" spans="1:19" x14ac:dyDescent="0.35">
      <c r="A74" s="11" t="s">
        <v>96</v>
      </c>
      <c r="B74" s="198" t="s">
        <v>170</v>
      </c>
      <c r="C74" s="199"/>
      <c r="D74" s="199"/>
      <c r="E74" s="35"/>
      <c r="F74" s="35"/>
      <c r="G74" s="35"/>
      <c r="H74" s="35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</row>
    <row r="75" spans="1:19" x14ac:dyDescent="0.35">
      <c r="A75" s="11" t="s">
        <v>171</v>
      </c>
      <c r="B75" s="202" t="s">
        <v>172</v>
      </c>
      <c r="C75" s="203"/>
      <c r="D75" s="203"/>
      <c r="E75" s="13">
        <f>SUM(E76+E85)</f>
        <v>0</v>
      </c>
      <c r="F75" s="13">
        <f>SUM(F76+F85)</f>
        <v>0</v>
      </c>
      <c r="G75" s="13">
        <f>SUM(G76+G85)</f>
        <v>0</v>
      </c>
      <c r="H75" s="13">
        <f>SUM(H76+H85)</f>
        <v>0</v>
      </c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</row>
    <row r="76" spans="1:19" ht="21.4" customHeight="1" x14ac:dyDescent="0.35">
      <c r="A76" s="11" t="s">
        <v>64</v>
      </c>
      <c r="B76" s="202" t="s">
        <v>173</v>
      </c>
      <c r="C76" s="203"/>
      <c r="D76" s="203"/>
      <c r="E76" s="15">
        <f>SUM(E77:E84)</f>
        <v>0</v>
      </c>
      <c r="F76" s="15">
        <f>SUM(F77:F84)</f>
        <v>0</v>
      </c>
      <c r="G76" s="15">
        <f>SUM(G77:G84)</f>
        <v>0</v>
      </c>
      <c r="H76" s="15">
        <f>SUM(H77:H84)</f>
        <v>0</v>
      </c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</row>
    <row r="77" spans="1:19" x14ac:dyDescent="0.35">
      <c r="A77" s="11" t="s">
        <v>66</v>
      </c>
      <c r="B77" s="198" t="s">
        <v>174</v>
      </c>
      <c r="C77" s="199"/>
      <c r="D77" s="199"/>
      <c r="E77" s="35"/>
      <c r="F77" s="35"/>
      <c r="G77" s="35"/>
      <c r="H77" s="35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</row>
    <row r="78" spans="1:19" x14ac:dyDescent="0.35">
      <c r="A78" s="11" t="s">
        <v>68</v>
      </c>
      <c r="B78" s="198" t="s">
        <v>175</v>
      </c>
      <c r="C78" s="199"/>
      <c r="D78" s="199"/>
      <c r="E78" s="35"/>
      <c r="F78" s="35"/>
      <c r="G78" s="35"/>
      <c r="H78" s="35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</row>
    <row r="79" spans="1:19" x14ac:dyDescent="0.35">
      <c r="A79" s="11" t="s">
        <v>70</v>
      </c>
      <c r="B79" s="198" t="s">
        <v>176</v>
      </c>
      <c r="C79" s="199"/>
      <c r="D79" s="199"/>
      <c r="E79" s="35"/>
      <c r="F79" s="35"/>
      <c r="G79" s="35"/>
      <c r="H79" s="35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</row>
    <row r="80" spans="1:19" x14ac:dyDescent="0.35">
      <c r="A80" s="11" t="s">
        <v>72</v>
      </c>
      <c r="B80" s="198" t="s">
        <v>46</v>
      </c>
      <c r="C80" s="199"/>
      <c r="D80" s="199"/>
      <c r="E80" s="35"/>
      <c r="F80" s="35"/>
      <c r="G80" s="35"/>
      <c r="H80" s="35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</row>
    <row r="81" spans="1:19" ht="13.9" customHeight="1" x14ac:dyDescent="0.35">
      <c r="A81" s="11" t="s">
        <v>74</v>
      </c>
      <c r="B81" s="198" t="s">
        <v>177</v>
      </c>
      <c r="C81" s="199"/>
      <c r="D81" s="199"/>
      <c r="E81" s="35"/>
      <c r="F81" s="35"/>
      <c r="G81" s="35"/>
      <c r="H81" s="35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</row>
    <row r="82" spans="1:19" ht="16.149999999999999" customHeight="1" x14ac:dyDescent="0.35">
      <c r="A82" s="11" t="s">
        <v>76</v>
      </c>
      <c r="B82" s="198" t="s">
        <v>178</v>
      </c>
      <c r="C82" s="199"/>
      <c r="D82" s="199"/>
      <c r="E82" s="35"/>
      <c r="F82" s="35"/>
      <c r="G82" s="35"/>
      <c r="H82" s="35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</row>
    <row r="83" spans="1:19" ht="15" customHeight="1" x14ac:dyDescent="0.35">
      <c r="A83" s="11" t="s">
        <v>132</v>
      </c>
      <c r="B83" s="198" t="s">
        <v>179</v>
      </c>
      <c r="C83" s="199"/>
      <c r="D83" s="199"/>
      <c r="E83" s="35"/>
      <c r="F83" s="35"/>
      <c r="G83" s="35"/>
      <c r="H83" s="35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</row>
    <row r="84" spans="1:19" ht="16.899999999999999" customHeight="1" x14ac:dyDescent="0.35">
      <c r="A84" s="11" t="s">
        <v>180</v>
      </c>
      <c r="B84" s="198" t="s">
        <v>181</v>
      </c>
      <c r="C84" s="199"/>
      <c r="D84" s="199"/>
      <c r="E84" s="35"/>
      <c r="F84" s="35"/>
      <c r="G84" s="35"/>
      <c r="H84" s="35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</row>
    <row r="85" spans="1:19" ht="22.5" customHeight="1" x14ac:dyDescent="0.35">
      <c r="A85" s="11" t="s">
        <v>77</v>
      </c>
      <c r="B85" s="202" t="s">
        <v>182</v>
      </c>
      <c r="C85" s="203"/>
      <c r="D85" s="203"/>
      <c r="E85" s="17">
        <f>SUM(E86:E95)</f>
        <v>0</v>
      </c>
      <c r="F85" s="17">
        <f>SUM(F86:F95)</f>
        <v>0</v>
      </c>
      <c r="G85" s="17">
        <f>SUM(G86:G95)</f>
        <v>0</v>
      </c>
      <c r="H85" s="17">
        <f>SUM(H86:H95)</f>
        <v>0</v>
      </c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</row>
    <row r="86" spans="1:19" x14ac:dyDescent="0.35">
      <c r="A86" s="11" t="s">
        <v>79</v>
      </c>
      <c r="B86" s="198" t="s">
        <v>174</v>
      </c>
      <c r="C86" s="199"/>
      <c r="D86" s="199"/>
      <c r="E86" s="35"/>
      <c r="F86" s="35"/>
      <c r="G86" s="35"/>
      <c r="H86" s="35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</row>
    <row r="87" spans="1:19" x14ac:dyDescent="0.35">
      <c r="A87" s="11" t="s">
        <v>81</v>
      </c>
      <c r="B87" s="198" t="s">
        <v>175</v>
      </c>
      <c r="C87" s="199"/>
      <c r="D87" s="199"/>
      <c r="E87" s="35"/>
      <c r="F87" s="35"/>
      <c r="G87" s="35"/>
      <c r="H87" s="35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</row>
    <row r="88" spans="1:19" x14ac:dyDescent="0.35">
      <c r="A88" s="11" t="s">
        <v>83</v>
      </c>
      <c r="B88" s="198" t="s">
        <v>176</v>
      </c>
      <c r="C88" s="199"/>
      <c r="D88" s="199"/>
      <c r="E88" s="35"/>
      <c r="F88" s="35"/>
      <c r="G88" s="35"/>
      <c r="H88" s="35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</row>
    <row r="89" spans="1:19" x14ac:dyDescent="0.35">
      <c r="A89" s="11" t="s">
        <v>85</v>
      </c>
      <c r="B89" s="198" t="s">
        <v>46</v>
      </c>
      <c r="C89" s="199"/>
      <c r="D89" s="199"/>
      <c r="E89" s="35"/>
      <c r="F89" s="35"/>
      <c r="G89" s="35"/>
      <c r="H89" s="35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</row>
    <row r="90" spans="1:19" ht="16.5" customHeight="1" x14ac:dyDescent="0.35">
      <c r="A90" s="11" t="s">
        <v>87</v>
      </c>
      <c r="B90" s="198" t="s">
        <v>177</v>
      </c>
      <c r="C90" s="199"/>
      <c r="D90" s="199"/>
      <c r="E90" s="35"/>
      <c r="F90" s="35"/>
      <c r="G90" s="35"/>
      <c r="H90" s="35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</row>
    <row r="91" spans="1:19" ht="15" customHeight="1" x14ac:dyDescent="0.35">
      <c r="A91" s="11" t="s">
        <v>89</v>
      </c>
      <c r="B91" s="198" t="s">
        <v>178</v>
      </c>
      <c r="C91" s="199"/>
      <c r="D91" s="199"/>
      <c r="E91" s="35"/>
      <c r="F91" s="35"/>
      <c r="G91" s="35"/>
      <c r="H91" s="35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</row>
    <row r="92" spans="1:19" x14ac:dyDescent="0.35">
      <c r="A92" s="11" t="s">
        <v>94</v>
      </c>
      <c r="B92" s="198" t="s">
        <v>183</v>
      </c>
      <c r="C92" s="199"/>
      <c r="D92" s="199"/>
      <c r="E92" s="35"/>
      <c r="F92" s="35"/>
      <c r="G92" s="35"/>
      <c r="H92" s="35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</row>
    <row r="93" spans="1:19" x14ac:dyDescent="0.35">
      <c r="A93" s="11" t="s">
        <v>184</v>
      </c>
      <c r="B93" s="198" t="s">
        <v>185</v>
      </c>
      <c r="C93" s="199"/>
      <c r="D93" s="199"/>
      <c r="E93" s="35"/>
      <c r="F93" s="35"/>
      <c r="G93" s="35"/>
      <c r="H93" s="35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x14ac:dyDescent="0.35">
      <c r="A94" s="11" t="s">
        <v>186</v>
      </c>
      <c r="B94" s="198" t="s">
        <v>187</v>
      </c>
      <c r="C94" s="199"/>
      <c r="D94" s="199"/>
      <c r="E94" s="35"/>
      <c r="F94" s="35"/>
      <c r="G94" s="35"/>
      <c r="H94" s="35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</row>
    <row r="95" spans="1:19" x14ac:dyDescent="0.35">
      <c r="A95" s="11" t="s">
        <v>188</v>
      </c>
      <c r="B95" s="198" t="s">
        <v>189</v>
      </c>
      <c r="C95" s="199"/>
      <c r="D95" s="199"/>
      <c r="E95" s="35"/>
      <c r="F95" s="35"/>
      <c r="G95" s="35"/>
      <c r="H95" s="35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</row>
    <row r="96" spans="1:19" ht="24" customHeight="1" x14ac:dyDescent="0.35">
      <c r="A96" s="19" t="s">
        <v>190</v>
      </c>
      <c r="B96" s="198" t="s">
        <v>191</v>
      </c>
      <c r="C96" s="199"/>
      <c r="D96" s="199"/>
      <c r="E96" s="35"/>
      <c r="F96" s="35"/>
      <c r="G96" s="35"/>
      <c r="H96" s="35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</row>
    <row r="97" spans="1:19" x14ac:dyDescent="0.35">
      <c r="A97" s="19"/>
      <c r="B97" s="191" t="s">
        <v>192</v>
      </c>
      <c r="C97" s="200"/>
      <c r="D97" s="200"/>
      <c r="E97" s="13">
        <f>SUM(E56+E70+E71+E75+E96)</f>
        <v>0</v>
      </c>
      <c r="F97" s="13">
        <f>SUM(F56+F70+F71+F75+F96)</f>
        <v>0</v>
      </c>
      <c r="G97" s="13">
        <f>SUM(G56+G70+G71+G75+G96)</f>
        <v>0</v>
      </c>
      <c r="H97" s="13">
        <f>SUM(H56+H70+H71+H75+H96)</f>
        <v>0</v>
      </c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</row>
    <row r="98" spans="1:19" x14ac:dyDescent="0.35">
      <c r="A98" s="201" t="s">
        <v>193</v>
      </c>
      <c r="B98" s="201"/>
      <c r="C98" s="201"/>
      <c r="D98" s="201"/>
      <c r="E98" s="17">
        <f>+E54-E97</f>
        <v>0</v>
      </c>
      <c r="F98" s="17">
        <f>+F54-F97</f>
        <v>0</v>
      </c>
      <c r="G98" s="17">
        <f>+G54-G97</f>
        <v>0</v>
      </c>
      <c r="H98" s="17">
        <f>+H54-H97</f>
        <v>0</v>
      </c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</row>
    <row r="99" spans="1:19" x14ac:dyDescent="0.35">
      <c r="A99" s="21"/>
      <c r="B99" s="21"/>
      <c r="C99" s="21"/>
      <c r="D99" s="21"/>
      <c r="E99" s="22"/>
      <c r="F99" s="22"/>
      <c r="G99" s="22"/>
      <c r="H99" s="22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</row>
    <row r="100" spans="1:19" ht="22.15" customHeight="1" x14ac:dyDescent="0.35">
      <c r="A100" s="16" t="s">
        <v>2</v>
      </c>
      <c r="B100" s="191" t="s">
        <v>194</v>
      </c>
      <c r="C100" s="191"/>
      <c r="D100" s="191"/>
      <c r="E100" s="20">
        <f>E2</f>
        <v>44926</v>
      </c>
      <c r="F100" s="20">
        <f>F2</f>
        <v>45291</v>
      </c>
      <c r="G100" s="20">
        <f>G2</f>
        <v>45382</v>
      </c>
      <c r="H100" s="20">
        <f>H2</f>
        <v>45016</v>
      </c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</row>
    <row r="101" spans="1:19" x14ac:dyDescent="0.35">
      <c r="A101" s="11" t="s">
        <v>64</v>
      </c>
      <c r="B101" s="195" t="s">
        <v>195</v>
      </c>
      <c r="C101" s="195"/>
      <c r="D101" s="195"/>
      <c r="E101" s="35"/>
      <c r="F101" s="35"/>
      <c r="G101" s="35"/>
      <c r="H101" s="35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</row>
    <row r="102" spans="1:19" x14ac:dyDescent="0.35">
      <c r="A102" s="11" t="s">
        <v>77</v>
      </c>
      <c r="B102" s="195" t="s">
        <v>196</v>
      </c>
      <c r="C102" s="195"/>
      <c r="D102" s="195"/>
      <c r="E102" s="35"/>
      <c r="F102" s="35"/>
      <c r="G102" s="35"/>
      <c r="H102" s="35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</row>
    <row r="103" spans="1:19" x14ac:dyDescent="0.35">
      <c r="A103" s="11" t="s">
        <v>96</v>
      </c>
      <c r="B103" s="195" t="s">
        <v>197</v>
      </c>
      <c r="C103" s="195"/>
      <c r="D103" s="195"/>
      <c r="E103" s="35"/>
      <c r="F103" s="35"/>
      <c r="G103" s="35"/>
      <c r="H103" s="35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</row>
    <row r="104" spans="1:19" x14ac:dyDescent="0.35">
      <c r="A104" s="11" t="s">
        <v>116</v>
      </c>
      <c r="B104" s="195" t="s">
        <v>198</v>
      </c>
      <c r="C104" s="195"/>
      <c r="D104" s="195"/>
      <c r="E104" s="13">
        <f>SUM(E101:E103)</f>
        <v>0</v>
      </c>
      <c r="F104" s="13">
        <f>SUM(F101:F103)</f>
        <v>0</v>
      </c>
      <c r="G104" s="13">
        <f>SUM(G101:G103)</f>
        <v>0</v>
      </c>
      <c r="H104" s="13">
        <f>SUM(H101:H103)</f>
        <v>0</v>
      </c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</row>
    <row r="105" spans="1:19" x14ac:dyDescent="0.35">
      <c r="A105" s="11" t="s">
        <v>158</v>
      </c>
      <c r="B105" s="195" t="s">
        <v>199</v>
      </c>
      <c r="C105" s="195"/>
      <c r="D105" s="195"/>
      <c r="E105" s="35"/>
      <c r="F105" s="35"/>
      <c r="G105" s="35"/>
      <c r="H105" s="35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</row>
    <row r="106" spans="1:19" x14ac:dyDescent="0.35">
      <c r="A106" s="11" t="s">
        <v>200</v>
      </c>
      <c r="B106" s="195" t="s">
        <v>201</v>
      </c>
      <c r="C106" s="195"/>
      <c r="D106" s="195"/>
      <c r="E106" s="35"/>
      <c r="F106" s="35"/>
      <c r="G106" s="35"/>
      <c r="H106" s="35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35">
      <c r="A107" s="11" t="s">
        <v>202</v>
      </c>
      <c r="B107" s="195" t="s">
        <v>203</v>
      </c>
      <c r="C107" s="195"/>
      <c r="D107" s="195"/>
      <c r="E107" s="35"/>
      <c r="F107" s="35"/>
      <c r="G107" s="35"/>
      <c r="H107" s="35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ht="23.65" customHeight="1" x14ac:dyDescent="0.35">
      <c r="A108" s="11" t="s">
        <v>204</v>
      </c>
      <c r="B108" s="195" t="s">
        <v>205</v>
      </c>
      <c r="C108" s="195"/>
      <c r="D108" s="195"/>
      <c r="E108" s="35"/>
      <c r="F108" s="35"/>
      <c r="G108" s="35"/>
      <c r="H108" s="35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</row>
    <row r="109" spans="1:19" x14ac:dyDescent="0.35">
      <c r="A109" s="11" t="s">
        <v>206</v>
      </c>
      <c r="B109" s="195" t="s">
        <v>207</v>
      </c>
      <c r="C109" s="195" t="s">
        <v>207</v>
      </c>
      <c r="D109" s="195" t="s">
        <v>207</v>
      </c>
      <c r="E109" s="35"/>
      <c r="F109" s="35"/>
      <c r="G109" s="35"/>
      <c r="H109" s="35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</row>
    <row r="110" spans="1:19" x14ac:dyDescent="0.35">
      <c r="A110" s="11" t="s">
        <v>208</v>
      </c>
      <c r="B110" s="195" t="s">
        <v>209</v>
      </c>
      <c r="C110" s="195" t="s">
        <v>209</v>
      </c>
      <c r="D110" s="195" t="s">
        <v>209</v>
      </c>
      <c r="E110" s="35"/>
      <c r="F110" s="35"/>
      <c r="G110" s="35"/>
      <c r="H110" s="35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</row>
    <row r="111" spans="1:19" ht="20.65" customHeight="1" x14ac:dyDescent="0.35">
      <c r="A111" s="11" t="s">
        <v>210</v>
      </c>
      <c r="B111" s="195" t="s">
        <v>211</v>
      </c>
      <c r="C111" s="195" t="s">
        <v>211</v>
      </c>
      <c r="D111" s="195" t="s">
        <v>211</v>
      </c>
      <c r="E111" s="35"/>
      <c r="F111" s="35"/>
      <c r="G111" s="35"/>
      <c r="H111" s="35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</row>
    <row r="112" spans="1:19" x14ac:dyDescent="0.35">
      <c r="A112" s="11" t="s">
        <v>212</v>
      </c>
      <c r="B112" s="195" t="s">
        <v>213</v>
      </c>
      <c r="C112" s="195" t="s">
        <v>213</v>
      </c>
      <c r="D112" s="195" t="s">
        <v>213</v>
      </c>
      <c r="E112" s="35"/>
      <c r="F112" s="35"/>
      <c r="G112" s="35"/>
      <c r="H112" s="35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</row>
    <row r="113" spans="1:19" x14ac:dyDescent="0.35">
      <c r="A113" s="11" t="s">
        <v>214</v>
      </c>
      <c r="B113" s="195" t="s">
        <v>215</v>
      </c>
      <c r="C113" s="195" t="s">
        <v>215</v>
      </c>
      <c r="D113" s="195" t="s">
        <v>215</v>
      </c>
      <c r="E113" s="13">
        <f>SUM(E104:E112)</f>
        <v>0</v>
      </c>
      <c r="F113" s="13">
        <f>SUM(F104:F112)</f>
        <v>0</v>
      </c>
      <c r="G113" s="13">
        <f>SUM(G104:G112)</f>
        <v>0</v>
      </c>
      <c r="H113" s="13">
        <f>SUM(H104:H112)</f>
        <v>0</v>
      </c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</row>
    <row r="114" spans="1:19" x14ac:dyDescent="0.35">
      <c r="A114" s="11" t="s">
        <v>216</v>
      </c>
      <c r="B114" s="195" t="s">
        <v>217</v>
      </c>
      <c r="C114" s="195" t="s">
        <v>217</v>
      </c>
      <c r="D114" s="195" t="s">
        <v>217</v>
      </c>
      <c r="E114" s="35"/>
      <c r="F114" s="35"/>
      <c r="G114" s="35"/>
      <c r="H114" s="35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35">
      <c r="A115" s="11" t="s">
        <v>218</v>
      </c>
      <c r="B115" s="195" t="s">
        <v>219</v>
      </c>
      <c r="C115" s="195" t="s">
        <v>219</v>
      </c>
      <c r="D115" s="195" t="s">
        <v>219</v>
      </c>
      <c r="E115" s="13">
        <f>SUM(E113:E114)</f>
        <v>0</v>
      </c>
      <c r="F115" s="13">
        <f>SUM(F113:F114)</f>
        <v>0</v>
      </c>
      <c r="G115" s="13">
        <f>SUM(G113:G114)</f>
        <v>0</v>
      </c>
      <c r="H115" s="13">
        <f>SUM(H113:H114)</f>
        <v>0</v>
      </c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x14ac:dyDescent="0.35">
      <c r="A116" s="9"/>
      <c r="B116" s="196"/>
      <c r="C116" s="196"/>
      <c r="D116" s="196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</row>
    <row r="117" spans="1:19" x14ac:dyDescent="0.35">
      <c r="A117" s="197" t="s">
        <v>220</v>
      </c>
      <c r="B117" s="197"/>
      <c r="C117" s="197"/>
      <c r="D117" s="197"/>
      <c r="E117" s="23">
        <f>E2</f>
        <v>44926</v>
      </c>
      <c r="F117" s="23">
        <f>F2</f>
        <v>45291</v>
      </c>
      <c r="G117" s="23">
        <f>G2</f>
        <v>45382</v>
      </c>
      <c r="H117" s="23">
        <f>H2</f>
        <v>45016</v>
      </c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</row>
    <row r="118" spans="1:19" x14ac:dyDescent="0.35">
      <c r="A118" s="193" t="s">
        <v>221</v>
      </c>
      <c r="B118" s="193"/>
      <c r="C118" s="193"/>
      <c r="D118" s="193"/>
      <c r="E118" s="17"/>
      <c r="F118" s="17"/>
      <c r="G118" s="17"/>
      <c r="H118" s="17"/>
      <c r="I118" s="9"/>
      <c r="J118" s="9"/>
      <c r="K118" s="194"/>
      <c r="L118" s="194"/>
      <c r="M118" s="194"/>
      <c r="N118" s="194"/>
      <c r="O118" s="194"/>
      <c r="P118" s="194"/>
      <c r="Q118" s="194"/>
      <c r="R118" s="194"/>
      <c r="S118" s="194"/>
    </row>
    <row r="119" spans="1:19" x14ac:dyDescent="0.35">
      <c r="A119" s="188" t="s">
        <v>222</v>
      </c>
      <c r="B119" s="188"/>
      <c r="C119" s="188"/>
      <c r="D119" s="188"/>
      <c r="E119" s="24" t="s">
        <v>223</v>
      </c>
      <c r="F119" s="24" t="e">
        <f>(F118-E118)/E118</f>
        <v>#DIV/0!</v>
      </c>
      <c r="G119" s="24" t="e">
        <f>(G118-F118)/F118</f>
        <v>#DIV/0!</v>
      </c>
      <c r="H119" s="24" t="e">
        <f>(H118-G118)/G118</f>
        <v>#DIV/0!</v>
      </c>
      <c r="I119" s="9"/>
      <c r="J119" s="9"/>
      <c r="K119" s="189"/>
      <c r="L119" s="189"/>
      <c r="M119" s="189"/>
      <c r="N119" s="189"/>
      <c r="O119" s="189"/>
      <c r="P119" s="189"/>
      <c r="Q119" s="189"/>
      <c r="R119" s="189"/>
      <c r="S119" s="189"/>
    </row>
    <row r="120" spans="1:19" x14ac:dyDescent="0.35">
      <c r="A120" s="193" t="s">
        <v>224</v>
      </c>
      <c r="B120" s="193"/>
      <c r="C120" s="193"/>
      <c r="D120" s="193"/>
      <c r="E120" s="17">
        <f>E104+E105+E106</f>
        <v>0</v>
      </c>
      <c r="F120" s="17">
        <f>F104+F105+F106</f>
        <v>0</v>
      </c>
      <c r="G120" s="17">
        <f>G104+G105+G106</f>
        <v>0</v>
      </c>
      <c r="H120" s="17">
        <f>H104+H105+H106</f>
        <v>0</v>
      </c>
      <c r="I120" s="9"/>
      <c r="J120" s="9"/>
      <c r="K120" s="194"/>
      <c r="L120" s="194"/>
      <c r="M120" s="194"/>
      <c r="N120" s="194"/>
      <c r="O120" s="194"/>
      <c r="P120" s="194"/>
      <c r="Q120" s="194"/>
      <c r="R120" s="194"/>
      <c r="S120" s="194"/>
    </row>
    <row r="121" spans="1:19" x14ac:dyDescent="0.35">
      <c r="A121" s="193" t="s">
        <v>225</v>
      </c>
      <c r="B121" s="193"/>
      <c r="C121" s="193"/>
      <c r="D121" s="193"/>
      <c r="E121" s="35"/>
      <c r="F121" s="35"/>
      <c r="G121" s="35"/>
      <c r="H121" s="35"/>
      <c r="I121" s="9"/>
      <c r="J121" s="9"/>
      <c r="K121" s="194"/>
      <c r="L121" s="194"/>
      <c r="M121" s="194"/>
      <c r="N121" s="194"/>
      <c r="O121" s="194"/>
      <c r="P121" s="194"/>
      <c r="Q121" s="194"/>
      <c r="R121" s="194"/>
      <c r="S121" s="194"/>
    </row>
    <row r="122" spans="1:19" x14ac:dyDescent="0.35">
      <c r="A122" s="193" t="s">
        <v>57</v>
      </c>
      <c r="B122" s="193"/>
      <c r="C122" s="193"/>
      <c r="D122" s="193"/>
      <c r="E122" s="25">
        <f>E120+E121</f>
        <v>0</v>
      </c>
      <c r="F122" s="25">
        <f>F120+F121</f>
        <v>0</v>
      </c>
      <c r="G122" s="25">
        <f>G120+G121</f>
        <v>0</v>
      </c>
      <c r="H122" s="25">
        <f>H120+H121</f>
        <v>0</v>
      </c>
      <c r="I122" s="9"/>
      <c r="J122" s="9"/>
      <c r="K122" s="194"/>
      <c r="L122" s="194"/>
      <c r="M122" s="194"/>
      <c r="N122" s="194"/>
      <c r="O122" s="194"/>
      <c r="P122" s="194"/>
      <c r="Q122" s="194"/>
      <c r="R122" s="194"/>
      <c r="S122" s="194"/>
    </row>
    <row r="123" spans="1:19" x14ac:dyDescent="0.35">
      <c r="A123" s="188" t="s">
        <v>226</v>
      </c>
      <c r="B123" s="188"/>
      <c r="C123" s="188"/>
      <c r="D123" s="188"/>
      <c r="E123" s="24" t="e">
        <f>E122/E101</f>
        <v>#DIV/0!</v>
      </c>
      <c r="F123" s="24" t="e">
        <f>F122/F101</f>
        <v>#DIV/0!</v>
      </c>
      <c r="G123" s="24" t="e">
        <f>G122/G101</f>
        <v>#DIV/0!</v>
      </c>
      <c r="H123" s="24" t="e">
        <f>H122/H101</f>
        <v>#DIV/0!</v>
      </c>
      <c r="I123" s="9"/>
      <c r="J123" s="9"/>
      <c r="K123" s="189"/>
      <c r="L123" s="189"/>
      <c r="M123" s="189"/>
      <c r="N123" s="189"/>
      <c r="O123" s="189"/>
      <c r="P123" s="189"/>
      <c r="Q123" s="189"/>
      <c r="R123" s="189"/>
      <c r="S123" s="189"/>
    </row>
    <row r="124" spans="1:19" x14ac:dyDescent="0.35">
      <c r="A124" s="191" t="s">
        <v>227</v>
      </c>
      <c r="B124" s="191"/>
      <c r="C124" s="191"/>
      <c r="D124" s="191"/>
      <c r="E124" s="25">
        <f>E3</f>
        <v>0</v>
      </c>
      <c r="F124" s="25">
        <f>F3</f>
        <v>0</v>
      </c>
      <c r="G124" s="25">
        <f>G3</f>
        <v>0</v>
      </c>
      <c r="H124" s="25">
        <f>H3</f>
        <v>0</v>
      </c>
      <c r="I124" s="9"/>
      <c r="J124" s="9"/>
      <c r="K124" s="192"/>
      <c r="L124" s="192"/>
      <c r="M124" s="192"/>
      <c r="N124" s="192"/>
      <c r="O124" s="192"/>
      <c r="P124" s="192"/>
      <c r="Q124" s="192"/>
      <c r="R124" s="192"/>
      <c r="S124" s="192"/>
    </row>
    <row r="125" spans="1:19" x14ac:dyDescent="0.35">
      <c r="A125" s="191" t="s">
        <v>228</v>
      </c>
      <c r="B125" s="191"/>
      <c r="C125" s="191"/>
      <c r="D125" s="191"/>
      <c r="E125" s="25">
        <f>E35</f>
        <v>0</v>
      </c>
      <c r="F125" s="25">
        <f t="shared" ref="F125:H126" si="0">F35</f>
        <v>0</v>
      </c>
      <c r="G125" s="25">
        <f t="shared" si="0"/>
        <v>0</v>
      </c>
      <c r="H125" s="25">
        <f t="shared" si="0"/>
        <v>0</v>
      </c>
      <c r="I125" s="9"/>
      <c r="J125" s="9"/>
      <c r="K125" s="192"/>
      <c r="L125" s="192"/>
      <c r="M125" s="192"/>
      <c r="N125" s="192"/>
      <c r="O125" s="192"/>
      <c r="P125" s="192"/>
      <c r="Q125" s="192"/>
      <c r="R125" s="192"/>
      <c r="S125" s="192"/>
    </row>
    <row r="126" spans="1:19" x14ac:dyDescent="0.35">
      <c r="A126" s="193" t="s">
        <v>8</v>
      </c>
      <c r="B126" s="193"/>
      <c r="C126" s="193"/>
      <c r="D126" s="193"/>
      <c r="E126" s="25">
        <f>E36</f>
        <v>0</v>
      </c>
      <c r="F126" s="25">
        <f t="shared" si="0"/>
        <v>0</v>
      </c>
      <c r="G126" s="25">
        <f t="shared" si="0"/>
        <v>0</v>
      </c>
      <c r="H126" s="25">
        <f t="shared" si="0"/>
        <v>0</v>
      </c>
      <c r="I126" s="9"/>
      <c r="J126" s="9"/>
      <c r="K126" s="194"/>
      <c r="L126" s="194"/>
      <c r="M126" s="194"/>
      <c r="N126" s="194"/>
      <c r="O126" s="194"/>
      <c r="P126" s="194"/>
      <c r="Q126" s="194"/>
      <c r="R126" s="194"/>
      <c r="S126" s="194"/>
    </row>
    <row r="127" spans="1:19" x14ac:dyDescent="0.35">
      <c r="A127" s="193" t="s">
        <v>20</v>
      </c>
      <c r="B127" s="193"/>
      <c r="C127" s="193"/>
      <c r="D127" s="193"/>
      <c r="E127" s="25">
        <f>E45</f>
        <v>0</v>
      </c>
      <c r="F127" s="25">
        <f>F45</f>
        <v>0</v>
      </c>
      <c r="G127" s="25">
        <f>G45</f>
        <v>0</v>
      </c>
      <c r="H127" s="25">
        <f>H45</f>
        <v>0</v>
      </c>
      <c r="I127" s="9"/>
      <c r="J127" s="9"/>
      <c r="K127" s="194"/>
      <c r="L127" s="194"/>
      <c r="M127" s="194"/>
      <c r="N127" s="194"/>
      <c r="O127" s="194"/>
      <c r="P127" s="194"/>
      <c r="Q127" s="194"/>
      <c r="R127" s="194"/>
      <c r="S127" s="194"/>
    </row>
    <row r="128" spans="1:19" x14ac:dyDescent="0.35">
      <c r="A128" s="191" t="s">
        <v>229</v>
      </c>
      <c r="B128" s="191"/>
      <c r="C128" s="191"/>
      <c r="D128" s="191"/>
      <c r="E128" s="25">
        <f>E97</f>
        <v>0</v>
      </c>
      <c r="F128" s="25">
        <f>F97</f>
        <v>0</v>
      </c>
      <c r="G128" s="25">
        <f>G97</f>
        <v>0</v>
      </c>
      <c r="H128" s="25">
        <f>H97</f>
        <v>0</v>
      </c>
      <c r="I128" s="9"/>
      <c r="J128" s="9"/>
      <c r="K128" s="192"/>
      <c r="L128" s="192"/>
      <c r="M128" s="192"/>
      <c r="N128" s="192"/>
      <c r="O128" s="192"/>
      <c r="P128" s="192"/>
      <c r="Q128" s="192"/>
      <c r="R128" s="192"/>
      <c r="S128" s="192"/>
    </row>
    <row r="129" spans="1:19" x14ac:dyDescent="0.35">
      <c r="A129" s="193" t="s">
        <v>230</v>
      </c>
      <c r="B129" s="193"/>
      <c r="C129" s="193"/>
      <c r="D129" s="193"/>
      <c r="E129" s="25">
        <f>E58</f>
        <v>0</v>
      </c>
      <c r="F129" s="25">
        <f>F58</f>
        <v>0</v>
      </c>
      <c r="G129" s="25">
        <f>G58</f>
        <v>0</v>
      </c>
      <c r="H129" s="25">
        <f>H58</f>
        <v>0</v>
      </c>
      <c r="I129" s="9"/>
      <c r="J129" s="9"/>
      <c r="K129" s="194"/>
      <c r="L129" s="194"/>
      <c r="M129" s="194"/>
      <c r="N129" s="194"/>
      <c r="O129" s="194"/>
      <c r="P129" s="194"/>
      <c r="Q129" s="194"/>
      <c r="R129" s="194"/>
      <c r="S129" s="194"/>
    </row>
    <row r="130" spans="1:19" x14ac:dyDescent="0.35">
      <c r="A130" s="191" t="s">
        <v>231</v>
      </c>
      <c r="B130" s="191"/>
      <c r="C130" s="191"/>
      <c r="D130" s="191"/>
      <c r="E130" s="25">
        <f>E56</f>
        <v>0</v>
      </c>
      <c r="F130" s="25">
        <f>F56</f>
        <v>0</v>
      </c>
      <c r="G130" s="25">
        <f>G56</f>
        <v>0</v>
      </c>
      <c r="H130" s="25">
        <f>H56</f>
        <v>0</v>
      </c>
      <c r="I130" s="9"/>
      <c r="J130" s="9"/>
      <c r="K130" s="192"/>
      <c r="L130" s="192"/>
      <c r="M130" s="192"/>
      <c r="N130" s="192"/>
      <c r="O130" s="192"/>
      <c r="P130" s="192"/>
      <c r="Q130" s="192"/>
      <c r="R130" s="192"/>
      <c r="S130" s="192"/>
    </row>
    <row r="131" spans="1:19" x14ac:dyDescent="0.35">
      <c r="A131" s="191" t="s">
        <v>232</v>
      </c>
      <c r="B131" s="191"/>
      <c r="C131" s="191"/>
      <c r="D131" s="191"/>
      <c r="E131" s="25">
        <f>E76</f>
        <v>0</v>
      </c>
      <c r="F131" s="25">
        <f>F76</f>
        <v>0</v>
      </c>
      <c r="G131" s="25">
        <f>G76</f>
        <v>0</v>
      </c>
      <c r="H131" s="25">
        <f>H76</f>
        <v>0</v>
      </c>
      <c r="I131" s="9"/>
      <c r="J131" s="9"/>
      <c r="K131" s="192"/>
      <c r="L131" s="192"/>
      <c r="M131" s="192"/>
      <c r="N131" s="192"/>
      <c r="O131" s="192"/>
      <c r="P131" s="192"/>
      <c r="Q131" s="192"/>
      <c r="R131" s="192"/>
      <c r="S131" s="192"/>
    </row>
    <row r="132" spans="1:19" x14ac:dyDescent="0.35">
      <c r="A132" s="191" t="s">
        <v>233</v>
      </c>
      <c r="B132" s="191"/>
      <c r="C132" s="191"/>
      <c r="D132" s="191"/>
      <c r="E132" s="25">
        <f>E85</f>
        <v>0</v>
      </c>
      <c r="F132" s="25">
        <f>F85</f>
        <v>0</v>
      </c>
      <c r="G132" s="25">
        <f>G85</f>
        <v>0</v>
      </c>
      <c r="H132" s="25">
        <f>H85</f>
        <v>0</v>
      </c>
      <c r="I132" s="9"/>
      <c r="J132" s="9"/>
      <c r="K132" s="192"/>
      <c r="L132" s="192"/>
      <c r="M132" s="192"/>
      <c r="N132" s="192"/>
      <c r="O132" s="192"/>
      <c r="P132" s="192"/>
      <c r="Q132" s="192"/>
      <c r="R132" s="192"/>
      <c r="S132" s="192"/>
    </row>
    <row r="133" spans="1:19" x14ac:dyDescent="0.35">
      <c r="A133" s="193" t="s">
        <v>46</v>
      </c>
      <c r="B133" s="193"/>
      <c r="C133" s="193"/>
      <c r="D133" s="193"/>
      <c r="E133" s="25">
        <f>E89</f>
        <v>0</v>
      </c>
      <c r="F133" s="25">
        <f>F89</f>
        <v>0</v>
      </c>
      <c r="G133" s="25">
        <f>G89</f>
        <v>0</v>
      </c>
      <c r="H133" s="25">
        <f>H89</f>
        <v>0</v>
      </c>
      <c r="I133" s="9"/>
      <c r="J133" s="9"/>
      <c r="K133" s="194"/>
      <c r="L133" s="194"/>
      <c r="M133" s="194"/>
      <c r="N133" s="194"/>
      <c r="O133" s="194"/>
      <c r="P133" s="194"/>
      <c r="Q133" s="194"/>
      <c r="R133" s="194"/>
      <c r="S133" s="194"/>
    </row>
    <row r="134" spans="1:19" x14ac:dyDescent="0.35">
      <c r="A134" s="188" t="s">
        <v>234</v>
      </c>
      <c r="B134" s="188"/>
      <c r="C134" s="188"/>
      <c r="D134" s="188"/>
      <c r="E134" s="26" t="e">
        <f>E56/E97</f>
        <v>#DIV/0!</v>
      </c>
      <c r="F134" s="26" t="e">
        <f>F56/F97</f>
        <v>#DIV/0!</v>
      </c>
      <c r="G134" s="26" t="e">
        <f>G56/G97</f>
        <v>#DIV/0!</v>
      </c>
      <c r="H134" s="26" t="e">
        <f>H56/H97</f>
        <v>#DIV/0!</v>
      </c>
      <c r="I134" s="9"/>
      <c r="J134" s="9"/>
      <c r="K134" s="189"/>
      <c r="L134" s="189"/>
      <c r="M134" s="189"/>
      <c r="N134" s="189"/>
      <c r="O134" s="189"/>
      <c r="P134" s="189"/>
      <c r="Q134" s="189"/>
      <c r="R134" s="189"/>
      <c r="S134" s="189"/>
    </row>
    <row r="135" spans="1:19" x14ac:dyDescent="0.35">
      <c r="A135" s="188" t="s">
        <v>235</v>
      </c>
      <c r="B135" s="188"/>
      <c r="C135" s="188"/>
      <c r="D135" s="188"/>
      <c r="E135" s="26" t="e">
        <v>#DIV/0!</v>
      </c>
      <c r="F135" s="26" t="e">
        <v>#DIV/0!</v>
      </c>
      <c r="G135" s="26" t="e">
        <v>#DIV/0!</v>
      </c>
      <c r="H135" s="26" t="e">
        <v>#DIV/0!</v>
      </c>
      <c r="I135" s="9"/>
      <c r="J135" s="9"/>
      <c r="K135" s="190"/>
      <c r="L135" s="190"/>
      <c r="M135" s="190"/>
      <c r="N135" s="190"/>
      <c r="O135" s="190"/>
      <c r="P135" s="190"/>
      <c r="Q135" s="190"/>
      <c r="R135" s="190"/>
      <c r="S135" s="190"/>
    </row>
    <row r="136" spans="1:19" x14ac:dyDescent="0.35">
      <c r="A136" s="188" t="s">
        <v>236</v>
      </c>
      <c r="B136" s="188"/>
      <c r="C136" s="188"/>
      <c r="D136" s="188"/>
      <c r="E136" s="26" t="e">
        <f>E35/E85</f>
        <v>#DIV/0!</v>
      </c>
      <c r="F136" s="26" t="e">
        <f>F35/F85</f>
        <v>#DIV/0!</v>
      </c>
      <c r="G136" s="26" t="e">
        <f>G35/G85</f>
        <v>#DIV/0!</v>
      </c>
      <c r="H136" s="26" t="e">
        <f>H35/H85</f>
        <v>#DIV/0!</v>
      </c>
      <c r="I136" s="9"/>
      <c r="J136" s="9"/>
      <c r="K136" s="189"/>
      <c r="L136" s="189"/>
      <c r="M136" s="189"/>
      <c r="N136" s="189"/>
      <c r="O136" s="189"/>
      <c r="P136" s="189"/>
      <c r="Q136" s="189"/>
      <c r="R136" s="189"/>
      <c r="S136" s="189"/>
    </row>
    <row r="137" spans="1:19" x14ac:dyDescent="0.35">
      <c r="A137" s="188" t="s">
        <v>237</v>
      </c>
      <c r="B137" s="188"/>
      <c r="C137" s="188"/>
      <c r="D137" s="188"/>
      <c r="E137" s="26" t="e">
        <f>(E35-E36)/E85</f>
        <v>#DIV/0!</v>
      </c>
      <c r="F137" s="26" t="e">
        <f>(F35-F36)/F85</f>
        <v>#DIV/0!</v>
      </c>
      <c r="G137" s="26" t="e">
        <f>(G35-G36)/G85</f>
        <v>#DIV/0!</v>
      </c>
      <c r="H137" s="26" t="e">
        <f>(H35-H36)/H85</f>
        <v>#DIV/0!</v>
      </c>
      <c r="I137" s="9"/>
      <c r="J137" s="9"/>
      <c r="K137" s="189"/>
      <c r="L137" s="189"/>
      <c r="M137" s="189"/>
      <c r="N137" s="189"/>
      <c r="O137" s="189"/>
      <c r="P137" s="189"/>
      <c r="Q137" s="189"/>
      <c r="R137" s="189"/>
      <c r="S137" s="189"/>
    </row>
    <row r="138" spans="1:19" x14ac:dyDescent="0.35">
      <c r="A138" s="188" t="s">
        <v>238</v>
      </c>
      <c r="B138" s="188"/>
      <c r="C138" s="188"/>
      <c r="D138" s="188"/>
      <c r="E138" s="27" t="e">
        <f>360*E36/E102*-1</f>
        <v>#DIV/0!</v>
      </c>
      <c r="F138" s="27" t="e">
        <f>((MONTH(F2)-1)*30+DAY(F2))*F36/F102*-1</f>
        <v>#DIV/0!</v>
      </c>
      <c r="G138" s="27" t="e">
        <f>((MONTH(G2)-1)*30+DAY(G2))*G36/G102*-1</f>
        <v>#DIV/0!</v>
      </c>
      <c r="H138" s="27" t="e">
        <f>((MONTH(H2)-1)*30+DAY(H2))*H36/H102*-1</f>
        <v>#DIV/0!</v>
      </c>
      <c r="I138" s="9"/>
      <c r="J138" s="9"/>
      <c r="K138" s="189"/>
      <c r="L138" s="189"/>
      <c r="M138" s="189"/>
      <c r="N138" s="189"/>
      <c r="O138" s="189"/>
      <c r="P138" s="189"/>
      <c r="Q138" s="189"/>
      <c r="R138" s="189"/>
      <c r="S138" s="189"/>
    </row>
    <row r="139" spans="1:19" x14ac:dyDescent="0.35">
      <c r="A139" s="188" t="s">
        <v>239</v>
      </c>
      <c r="B139" s="188"/>
      <c r="C139" s="188"/>
      <c r="D139" s="188"/>
      <c r="E139" s="27" t="e">
        <f>360*E45/E101</f>
        <v>#DIV/0!</v>
      </c>
      <c r="F139" s="27" t="e">
        <f>((MONTH(F2)-1)*30+DAY(F2))*F45/F101</f>
        <v>#DIV/0!</v>
      </c>
      <c r="G139" s="27" t="e">
        <f>((MONTH(G2)-1)*30+DAY(G2))*G45/G101</f>
        <v>#DIV/0!</v>
      </c>
      <c r="H139" s="27" t="e">
        <f>((MONTH(H2)-1)*30+DAY(H2))*H45/H101</f>
        <v>#DIV/0!</v>
      </c>
      <c r="I139" s="9"/>
      <c r="J139" s="9"/>
      <c r="K139" s="189"/>
      <c r="L139" s="189"/>
      <c r="M139" s="189"/>
      <c r="N139" s="189"/>
      <c r="O139" s="189"/>
      <c r="P139" s="189"/>
      <c r="Q139" s="189"/>
      <c r="R139" s="189"/>
      <c r="S139" s="189"/>
    </row>
    <row r="140" spans="1:19" x14ac:dyDescent="0.35">
      <c r="A140" s="188" t="s">
        <v>240</v>
      </c>
      <c r="B140" s="188"/>
      <c r="C140" s="188"/>
      <c r="D140" s="188"/>
      <c r="E140" s="27" t="e">
        <f>360*E89/E102*-1</f>
        <v>#DIV/0!</v>
      </c>
      <c r="F140" s="27" t="e">
        <f>((MONTH(F2)-1)*30+DAY(F2))*F89/F102*-1</f>
        <v>#DIV/0!</v>
      </c>
      <c r="G140" s="27" t="e">
        <f>((MONTH(G2)-1)*30+DAY(G2))*G89/G102*-1</f>
        <v>#DIV/0!</v>
      </c>
      <c r="H140" s="27" t="e">
        <f>((MONTH(H2)-1)*30+DAY(H2))*H89/H102*-1</f>
        <v>#DIV/0!</v>
      </c>
      <c r="I140" s="9"/>
      <c r="J140" s="9"/>
      <c r="K140" s="189"/>
      <c r="L140" s="189"/>
      <c r="M140" s="189"/>
      <c r="N140" s="189"/>
      <c r="O140" s="189"/>
      <c r="P140" s="189"/>
      <c r="Q140" s="189"/>
      <c r="R140" s="189"/>
      <c r="S140" s="189"/>
    </row>
    <row r="141" spans="1:19" x14ac:dyDescent="0.35">
      <c r="A141" s="188" t="s">
        <v>241</v>
      </c>
      <c r="B141" s="188"/>
      <c r="C141" s="188"/>
      <c r="D141" s="188"/>
      <c r="E141" s="28" t="e">
        <f>(E104+E105+E106)/E101</f>
        <v>#DIV/0!</v>
      </c>
      <c r="F141" s="28" t="e">
        <f>(F104+F105+F106)/F101</f>
        <v>#DIV/0!</v>
      </c>
      <c r="G141" s="28" t="e">
        <f>(G104+G105+G106)/G101</f>
        <v>#DIV/0!</v>
      </c>
      <c r="H141" s="28" t="e">
        <f>(H104+H105+H106)/H101</f>
        <v>#DIV/0!</v>
      </c>
      <c r="I141" s="9"/>
      <c r="J141" s="9"/>
      <c r="K141" s="189"/>
      <c r="L141" s="189"/>
      <c r="M141" s="189"/>
      <c r="N141" s="189"/>
      <c r="O141" s="189"/>
      <c r="P141" s="189"/>
      <c r="Q141" s="189"/>
      <c r="R141" s="189"/>
      <c r="S141" s="189"/>
    </row>
    <row r="142" spans="1:19" x14ac:dyDescent="0.35">
      <c r="A142" s="188" t="s">
        <v>242</v>
      </c>
      <c r="B142" s="188"/>
      <c r="C142" s="188"/>
      <c r="D142" s="188"/>
      <c r="E142" s="28" t="e">
        <f>E101/E97</f>
        <v>#DIV/0!</v>
      </c>
      <c r="F142" s="28" t="e">
        <f>F101/F97</f>
        <v>#DIV/0!</v>
      </c>
      <c r="G142" s="28" t="e">
        <f>G101/G97</f>
        <v>#DIV/0!</v>
      </c>
      <c r="H142" s="28" t="e">
        <f>H101/H97</f>
        <v>#DIV/0!</v>
      </c>
      <c r="I142" s="9"/>
      <c r="J142" s="9"/>
      <c r="K142" s="189"/>
      <c r="L142" s="189"/>
      <c r="M142" s="189"/>
      <c r="N142" s="189"/>
      <c r="O142" s="189"/>
      <c r="P142" s="189"/>
      <c r="Q142" s="189"/>
      <c r="R142" s="189"/>
      <c r="S142" s="189"/>
    </row>
    <row r="143" spans="1:19" x14ac:dyDescent="0.35">
      <c r="A143" s="188" t="s">
        <v>243</v>
      </c>
      <c r="B143" s="188"/>
      <c r="C143" s="188"/>
      <c r="D143" s="188"/>
      <c r="E143" s="28" t="e">
        <v>#DIV/0!</v>
      </c>
      <c r="F143" s="28" t="e">
        <v>#DIV/0!</v>
      </c>
      <c r="G143" s="28" t="e">
        <v>#DIV/0!</v>
      </c>
      <c r="H143" s="28" t="e">
        <v>#DIV/0!</v>
      </c>
      <c r="I143" s="9"/>
      <c r="J143" s="9"/>
      <c r="K143" s="189"/>
      <c r="L143" s="189"/>
      <c r="M143" s="189"/>
      <c r="N143" s="189"/>
      <c r="O143" s="189"/>
      <c r="P143" s="189"/>
      <c r="Q143" s="189"/>
      <c r="R143" s="189"/>
      <c r="S143" s="189"/>
    </row>
    <row r="144" spans="1:19" s="30" customFormat="1" ht="10.5" x14ac:dyDescent="0.35">
      <c r="A144" s="187" t="s">
        <v>244</v>
      </c>
      <c r="B144" s="187"/>
      <c r="C144" s="187"/>
      <c r="D144" s="187"/>
      <c r="E144" s="29" t="e">
        <f>(E138+E139-E140)*(E102/360)*-1</f>
        <v>#DIV/0!</v>
      </c>
      <c r="F144" s="29" t="e">
        <f>(F138+F139-F140)*(F102/360)*-1</f>
        <v>#DIV/0!</v>
      </c>
      <c r="G144" s="29" t="e">
        <f>(G138+G139-G140)*(G102/(((MONTH(G2)-1)*30)+30))*-1</f>
        <v>#DIV/0!</v>
      </c>
      <c r="H144" s="29" t="e">
        <f>(H138+H139-H140)*(H102/(((MONTH(H2)-1)*30)+30))*-1</f>
        <v>#DIV/0!</v>
      </c>
      <c r="J144" s="31"/>
      <c r="K144" s="32"/>
      <c r="L144" s="33"/>
      <c r="M144" s="33"/>
      <c r="N144" s="33"/>
      <c r="O144" s="33"/>
      <c r="P144" s="33"/>
      <c r="Q144" s="33"/>
      <c r="R144" s="33"/>
      <c r="S144" s="33"/>
    </row>
    <row r="145" spans="1:19" x14ac:dyDescent="0.3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</row>
    <row r="146" spans="1:19" x14ac:dyDescent="0.3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</row>
    <row r="147" spans="1:19" x14ac:dyDescent="0.3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</row>
    <row r="148" spans="1:19" x14ac:dyDescent="0.3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</row>
    <row r="149" spans="1:19" x14ac:dyDescent="0.3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</row>
    <row r="150" spans="1:19" x14ac:dyDescent="0.3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</row>
    <row r="151" spans="1:19" x14ac:dyDescent="0.3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</row>
    <row r="152" spans="1:19" x14ac:dyDescent="0.3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</row>
    <row r="153" spans="1:19" x14ac:dyDescent="0.3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</row>
    <row r="154" spans="1:19" x14ac:dyDescent="0.3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</row>
    <row r="155" spans="1:19" x14ac:dyDescent="0.3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</row>
    <row r="156" spans="1:19" x14ac:dyDescent="0.3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</row>
    <row r="157" spans="1:19" x14ac:dyDescent="0.3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</row>
    <row r="158" spans="1:19" x14ac:dyDescent="0.3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</row>
    <row r="159" spans="1:19" x14ac:dyDescent="0.3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</row>
    <row r="160" spans="1:19" x14ac:dyDescent="0.3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</row>
    <row r="161" spans="1:19" x14ac:dyDescent="0.3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</row>
    <row r="162" spans="1:19" x14ac:dyDescent="0.3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</row>
    <row r="163" spans="1:19" x14ac:dyDescent="0.3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</row>
    <row r="164" spans="1:19" x14ac:dyDescent="0.3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</row>
    <row r="165" spans="1:19" x14ac:dyDescent="0.3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</row>
    <row r="166" spans="1:19" x14ac:dyDescent="0.3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</row>
    <row r="167" spans="1:19" x14ac:dyDescent="0.3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</row>
    <row r="168" spans="1:19" x14ac:dyDescent="0.3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</row>
    <row r="169" spans="1:19" x14ac:dyDescent="0.3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</row>
    <row r="170" spans="1:19" x14ac:dyDescent="0.3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</row>
    <row r="171" spans="1:19" x14ac:dyDescent="0.3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</row>
    <row r="172" spans="1:19" x14ac:dyDescent="0.3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</row>
    <row r="173" spans="1:19" x14ac:dyDescent="0.3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</row>
    <row r="174" spans="1:19" x14ac:dyDescent="0.3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</row>
    <row r="175" spans="1:19" x14ac:dyDescent="0.3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</row>
    <row r="176" spans="1:19" x14ac:dyDescent="0.3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</row>
    <row r="177" spans="1:19" x14ac:dyDescent="0.3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</row>
    <row r="178" spans="1:19" x14ac:dyDescent="0.3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</row>
    <row r="179" spans="1:19" x14ac:dyDescent="0.3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</row>
    <row r="180" spans="1:19" x14ac:dyDescent="0.3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</row>
    <row r="181" spans="1:19" x14ac:dyDescent="0.3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</row>
    <row r="182" spans="1:19" x14ac:dyDescent="0.3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</row>
    <row r="183" spans="1:19" x14ac:dyDescent="0.3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</row>
    <row r="184" spans="1:19" x14ac:dyDescent="0.3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</row>
    <row r="185" spans="1:19" x14ac:dyDescent="0.3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</row>
    <row r="186" spans="1:19" x14ac:dyDescent="0.3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</row>
    <row r="187" spans="1:19" x14ac:dyDescent="0.3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</row>
    <row r="188" spans="1:19" x14ac:dyDescent="0.3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</row>
    <row r="189" spans="1:19" x14ac:dyDescent="0.3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</row>
    <row r="190" spans="1:19" x14ac:dyDescent="0.3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</row>
    <row r="191" spans="1:19" x14ac:dyDescent="0.3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</row>
    <row r="192" spans="1:19" x14ac:dyDescent="0.3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</row>
    <row r="193" spans="1:19" x14ac:dyDescent="0.3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</row>
    <row r="194" spans="1:19" x14ac:dyDescent="0.3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</row>
    <row r="195" spans="1:19" x14ac:dyDescent="0.3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</row>
    <row r="196" spans="1:19" x14ac:dyDescent="0.3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</row>
    <row r="197" spans="1:19" x14ac:dyDescent="0.3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</row>
    <row r="198" spans="1:19" x14ac:dyDescent="0.3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</row>
    <row r="199" spans="1:19" x14ac:dyDescent="0.3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</row>
    <row r="200" spans="1:19" x14ac:dyDescent="0.3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</row>
    <row r="201" spans="1:19" x14ac:dyDescent="0.3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</row>
    <row r="202" spans="1:19" x14ac:dyDescent="0.3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</row>
    <row r="203" spans="1:19" x14ac:dyDescent="0.3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</row>
    <row r="204" spans="1:19" x14ac:dyDescent="0.3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</row>
    <row r="205" spans="1:19" x14ac:dyDescent="0.3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</row>
    <row r="206" spans="1:19" x14ac:dyDescent="0.3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</row>
    <row r="207" spans="1:19" x14ac:dyDescent="0.3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</row>
    <row r="208" spans="1:19" x14ac:dyDescent="0.3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</row>
    <row r="209" spans="1:19" x14ac:dyDescent="0.3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</row>
    <row r="210" spans="1:19" x14ac:dyDescent="0.3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</row>
    <row r="211" spans="1:19" x14ac:dyDescent="0.3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</row>
    <row r="212" spans="1:19" x14ac:dyDescent="0.3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</row>
    <row r="213" spans="1:19" x14ac:dyDescent="0.3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</row>
    <row r="214" spans="1:19" x14ac:dyDescent="0.3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</row>
    <row r="215" spans="1:19" x14ac:dyDescent="0.3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</row>
    <row r="216" spans="1:19" x14ac:dyDescent="0.3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</row>
    <row r="217" spans="1:19" x14ac:dyDescent="0.3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</row>
    <row r="218" spans="1:19" x14ac:dyDescent="0.3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</row>
    <row r="219" spans="1:19" x14ac:dyDescent="0.3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</row>
    <row r="220" spans="1:19" x14ac:dyDescent="0.3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</row>
    <row r="221" spans="1:19" x14ac:dyDescent="0.3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</row>
    <row r="222" spans="1:19" x14ac:dyDescent="0.3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</row>
    <row r="223" spans="1:19" x14ac:dyDescent="0.3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</row>
    <row r="224" spans="1:19" x14ac:dyDescent="0.3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</row>
    <row r="225" spans="1:19" x14ac:dyDescent="0.3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</row>
    <row r="226" spans="1:19" x14ac:dyDescent="0.3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</row>
    <row r="227" spans="1:19" x14ac:dyDescent="0.3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</row>
    <row r="228" spans="1:19" x14ac:dyDescent="0.3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</row>
    <row r="229" spans="1:19" x14ac:dyDescent="0.3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</row>
    <row r="230" spans="1:19" x14ac:dyDescent="0.3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</row>
    <row r="231" spans="1:19" x14ac:dyDescent="0.3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</row>
    <row r="232" spans="1:19" x14ac:dyDescent="0.3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</row>
    <row r="233" spans="1:19" x14ac:dyDescent="0.3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</row>
    <row r="234" spans="1:19" x14ac:dyDescent="0.3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</row>
    <row r="235" spans="1:19" x14ac:dyDescent="0.3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</row>
    <row r="236" spans="1:19" x14ac:dyDescent="0.3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</row>
    <row r="237" spans="1:19" x14ac:dyDescent="0.3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</row>
    <row r="238" spans="1:19" x14ac:dyDescent="0.3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</row>
    <row r="239" spans="1:19" x14ac:dyDescent="0.3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</row>
    <row r="240" spans="1:19" x14ac:dyDescent="0.3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</row>
    <row r="241" spans="1:19" x14ac:dyDescent="0.3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</row>
    <row r="242" spans="1:19" x14ac:dyDescent="0.3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</row>
    <row r="243" spans="1:19" x14ac:dyDescent="0.3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</row>
    <row r="244" spans="1:19" x14ac:dyDescent="0.3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</row>
    <row r="245" spans="1:19" x14ac:dyDescent="0.3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</row>
    <row r="246" spans="1:19" x14ac:dyDescent="0.3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</row>
    <row r="247" spans="1:19" x14ac:dyDescent="0.3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</row>
    <row r="248" spans="1:19" x14ac:dyDescent="0.3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</row>
    <row r="249" spans="1:19" x14ac:dyDescent="0.3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</row>
    <row r="250" spans="1:19" x14ac:dyDescent="0.3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</row>
    <row r="251" spans="1:19" x14ac:dyDescent="0.3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</row>
    <row r="252" spans="1:19" x14ac:dyDescent="0.3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</row>
    <row r="253" spans="1:19" x14ac:dyDescent="0.3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</row>
    <row r="254" spans="1:19" x14ac:dyDescent="0.3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</row>
    <row r="255" spans="1:19" x14ac:dyDescent="0.3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</row>
    <row r="256" spans="1:19" x14ac:dyDescent="0.3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</row>
    <row r="257" spans="1:19" x14ac:dyDescent="0.3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</row>
    <row r="258" spans="1:19" x14ac:dyDescent="0.3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</row>
    <row r="259" spans="1:19" x14ac:dyDescent="0.3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</row>
    <row r="260" spans="1:19" x14ac:dyDescent="0.3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</row>
    <row r="261" spans="1:19" x14ac:dyDescent="0.3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</row>
    <row r="262" spans="1:19" x14ac:dyDescent="0.3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</row>
    <row r="263" spans="1:19" x14ac:dyDescent="0.3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</row>
    <row r="264" spans="1:19" x14ac:dyDescent="0.3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</row>
    <row r="265" spans="1:19" x14ac:dyDescent="0.3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</row>
    <row r="266" spans="1:19" x14ac:dyDescent="0.3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</row>
    <row r="267" spans="1:19" x14ac:dyDescent="0.3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</row>
    <row r="268" spans="1:19" x14ac:dyDescent="0.3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</row>
    <row r="269" spans="1:19" x14ac:dyDescent="0.3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</row>
    <row r="270" spans="1:19" x14ac:dyDescent="0.3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</row>
    <row r="271" spans="1:19" x14ac:dyDescent="0.3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</row>
    <row r="272" spans="1:19" x14ac:dyDescent="0.3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</row>
    <row r="273" spans="1:19" x14ac:dyDescent="0.3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</row>
    <row r="274" spans="1:19" x14ac:dyDescent="0.3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</row>
    <row r="275" spans="1:19" x14ac:dyDescent="0.3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</row>
    <row r="276" spans="1:19" x14ac:dyDescent="0.3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</row>
    <row r="277" spans="1:19" x14ac:dyDescent="0.3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</row>
    <row r="278" spans="1:19" x14ac:dyDescent="0.3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</row>
    <row r="279" spans="1:19" x14ac:dyDescent="0.3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</row>
  </sheetData>
  <sheetProtection algorithmName="SHA-512" hashValue="JraWv+dJetsI58RuYqsXTa/J4PII8k8qYI0SfRZKDh3ghmZPf8U/Gq9ZJilds9q11WmFRCFZPKvh+h9wNFgBTg==" saltValue="AxdNevu1qcbpskI5GK7ARQ==" spinCount="100000" sheet="1" objects="1" scenarios="1"/>
  <protectedRanges>
    <protectedRange sqref="G2:H2 E5:H10 E12:H16 E18:H20 E22:H30 E32:H34 E37:H42 E37:H43 E45:H48 E50:H53 E58:H62 E64:H66 E68:H70 E72:H74 E77:H84 E86:H96 E101:H103 E105:H112 E114:H114 E121:H121" name="Range1"/>
  </protectedRanges>
  <mergeCells count="170">
    <mergeCell ref="B6:D6"/>
    <mergeCell ref="B7:D7"/>
    <mergeCell ref="B8:D8"/>
    <mergeCell ref="B9:D9"/>
    <mergeCell ref="B10:D10"/>
    <mergeCell ref="B11:D11"/>
    <mergeCell ref="A1:C1"/>
    <mergeCell ref="D1:H1"/>
    <mergeCell ref="B2:D2"/>
    <mergeCell ref="B3:D3"/>
    <mergeCell ref="B4:D4"/>
    <mergeCell ref="B5:D5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103:D103"/>
    <mergeCell ref="B104:D104"/>
    <mergeCell ref="B105:D105"/>
    <mergeCell ref="B106:D106"/>
    <mergeCell ref="B107:D107"/>
    <mergeCell ref="B108:D108"/>
    <mergeCell ref="B96:D96"/>
    <mergeCell ref="B97:D97"/>
    <mergeCell ref="A98:D98"/>
    <mergeCell ref="B100:D100"/>
    <mergeCell ref="B101:D101"/>
    <mergeCell ref="B102:D102"/>
    <mergeCell ref="B115:D115"/>
    <mergeCell ref="B116:D116"/>
    <mergeCell ref="A117:D117"/>
    <mergeCell ref="A118:D118"/>
    <mergeCell ref="K118:S118"/>
    <mergeCell ref="A119:D119"/>
    <mergeCell ref="K119:S119"/>
    <mergeCell ref="B109:D109"/>
    <mergeCell ref="B110:D110"/>
    <mergeCell ref="B111:D111"/>
    <mergeCell ref="B112:D112"/>
    <mergeCell ref="B113:D113"/>
    <mergeCell ref="B114:D114"/>
    <mergeCell ref="A123:D123"/>
    <mergeCell ref="K123:S123"/>
    <mergeCell ref="A124:D124"/>
    <mergeCell ref="K124:S124"/>
    <mergeCell ref="A125:D125"/>
    <mergeCell ref="K125:S125"/>
    <mergeCell ref="A120:D120"/>
    <mergeCell ref="K120:S120"/>
    <mergeCell ref="A121:D121"/>
    <mergeCell ref="K121:S121"/>
    <mergeCell ref="A122:D122"/>
    <mergeCell ref="K122:S122"/>
    <mergeCell ref="A129:D129"/>
    <mergeCell ref="K129:S129"/>
    <mergeCell ref="A130:D130"/>
    <mergeCell ref="K130:S130"/>
    <mergeCell ref="A131:D131"/>
    <mergeCell ref="K131:S131"/>
    <mergeCell ref="A126:D126"/>
    <mergeCell ref="K126:S126"/>
    <mergeCell ref="A127:D127"/>
    <mergeCell ref="K127:S127"/>
    <mergeCell ref="A128:D128"/>
    <mergeCell ref="K128:S128"/>
    <mergeCell ref="A135:D135"/>
    <mergeCell ref="K135:S135"/>
    <mergeCell ref="A136:D136"/>
    <mergeCell ref="K136:S136"/>
    <mergeCell ref="A137:D137"/>
    <mergeCell ref="K137:S137"/>
    <mergeCell ref="A132:D132"/>
    <mergeCell ref="K132:S132"/>
    <mergeCell ref="A133:D133"/>
    <mergeCell ref="K133:S133"/>
    <mergeCell ref="A134:D134"/>
    <mergeCell ref="K134:S134"/>
    <mergeCell ref="A144:D144"/>
    <mergeCell ref="A141:D141"/>
    <mergeCell ref="K141:S141"/>
    <mergeCell ref="A142:D142"/>
    <mergeCell ref="K142:S142"/>
    <mergeCell ref="A143:D143"/>
    <mergeCell ref="K143:S143"/>
    <mergeCell ref="A138:D138"/>
    <mergeCell ref="K138:S138"/>
    <mergeCell ref="A139:D139"/>
    <mergeCell ref="K139:S139"/>
    <mergeCell ref="A140:D140"/>
    <mergeCell ref="K140:S140"/>
  </mergeCells>
  <pageMargins left="0.7" right="0.7" top="0.75" bottom="0.75" header="0.3" footer="0.3"/>
  <pageSetup scale="79" orientation="portrait" r:id="rId1"/>
  <rowBreaks count="2" manualBreakCount="2">
    <brk id="43" max="7" man="1"/>
    <brk id="98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10715-B273-4E27-B4A2-69DDFEB2EDB4}">
  <dimension ref="A1:I21"/>
  <sheetViews>
    <sheetView view="pageBreakPreview" zoomScale="115" zoomScaleNormal="100" zoomScaleSheetLayoutView="115" workbookViewId="0">
      <selection activeCell="P21" sqref="P21"/>
    </sheetView>
  </sheetViews>
  <sheetFormatPr defaultColWidth="8.7265625" defaultRowHeight="12.5" x14ac:dyDescent="0.35"/>
  <cols>
    <col min="1" max="1" width="4.7265625" style="68" customWidth="1"/>
    <col min="2" max="2" width="21.7265625" style="68" customWidth="1"/>
    <col min="3" max="3" width="17.54296875" style="68" customWidth="1"/>
    <col min="4" max="4" width="16.7265625" style="68" customWidth="1"/>
    <col min="5" max="5" width="23.54296875" style="68" customWidth="1"/>
    <col min="6" max="6" width="15.26953125" style="68" customWidth="1"/>
    <col min="7" max="7" width="17" style="68" customWidth="1"/>
    <col min="8" max="9" width="8.7265625" style="68" hidden="1" customWidth="1"/>
    <col min="10" max="16384" width="8.7265625" style="68"/>
  </cols>
  <sheetData>
    <row r="1" spans="1:7" ht="13" x14ac:dyDescent="0.35">
      <c r="A1" s="212" t="s">
        <v>0</v>
      </c>
      <c r="B1" s="212"/>
      <c r="C1" s="213" t="str">
        <f>IF([1]Turtas!C1="","",[1]Turtas!C1)</f>
        <v/>
      </c>
      <c r="D1" s="213"/>
      <c r="E1" s="213"/>
      <c r="F1" s="213"/>
      <c r="G1" s="213"/>
    </row>
    <row r="2" spans="1:7" ht="13.9" customHeight="1" x14ac:dyDescent="0.35">
      <c r="A2" s="69"/>
      <c r="B2" s="69"/>
      <c r="C2" s="69"/>
      <c r="D2" s="69"/>
      <c r="E2" s="69"/>
      <c r="F2" s="69"/>
      <c r="G2" s="69"/>
    </row>
    <row r="3" spans="1:7" ht="16.149999999999999" customHeight="1" x14ac:dyDescent="0.35">
      <c r="A3" s="70" t="s">
        <v>254</v>
      </c>
      <c r="B3" s="71"/>
      <c r="C3" s="71"/>
      <c r="D3" s="72"/>
      <c r="E3" s="68" t="s">
        <v>245</v>
      </c>
      <c r="F3" s="79"/>
    </row>
    <row r="4" spans="1:7" ht="70.900000000000006" customHeight="1" x14ac:dyDescent="0.35">
      <c r="A4" s="73" t="s">
        <v>2</v>
      </c>
      <c r="B4" s="74" t="s">
        <v>246</v>
      </c>
      <c r="C4" s="75" t="s">
        <v>247</v>
      </c>
      <c r="D4" s="75" t="s">
        <v>248</v>
      </c>
      <c r="E4" s="76" t="s">
        <v>249</v>
      </c>
      <c r="F4" s="75" t="s">
        <v>250</v>
      </c>
      <c r="G4" s="75" t="s">
        <v>248</v>
      </c>
    </row>
    <row r="5" spans="1:7" ht="21" customHeight="1" x14ac:dyDescent="0.35">
      <c r="A5" s="39">
        <v>1</v>
      </c>
      <c r="B5" s="77"/>
      <c r="C5" s="78"/>
      <c r="D5" s="78"/>
      <c r="E5" s="77"/>
      <c r="F5" s="77"/>
      <c r="G5" s="78"/>
    </row>
    <row r="6" spans="1:7" ht="21" customHeight="1" x14ac:dyDescent="0.35">
      <c r="A6" s="39">
        <v>2</v>
      </c>
      <c r="B6" s="77"/>
      <c r="C6" s="78"/>
      <c r="D6" s="78"/>
      <c r="E6" s="77"/>
      <c r="F6" s="77"/>
      <c r="G6" s="78"/>
    </row>
    <row r="7" spans="1:7" ht="21" customHeight="1" x14ac:dyDescent="0.35">
      <c r="A7" s="39">
        <v>3</v>
      </c>
      <c r="B7" s="77"/>
      <c r="C7" s="78"/>
      <c r="D7" s="78"/>
      <c r="E7" s="77"/>
      <c r="F7" s="77"/>
      <c r="G7" s="78"/>
    </row>
    <row r="8" spans="1:7" ht="21" customHeight="1" x14ac:dyDescent="0.35">
      <c r="A8" s="39">
        <v>4</v>
      </c>
      <c r="B8" s="77"/>
      <c r="C8" s="78"/>
      <c r="D8" s="78"/>
      <c r="E8" s="77"/>
      <c r="F8" s="77"/>
      <c r="G8" s="78"/>
    </row>
    <row r="9" spans="1:7" ht="21" customHeight="1" x14ac:dyDescent="0.35">
      <c r="A9" s="39">
        <v>5</v>
      </c>
      <c r="B9" s="77"/>
      <c r="C9" s="78"/>
      <c r="D9" s="78"/>
      <c r="E9" s="77"/>
      <c r="F9" s="77"/>
      <c r="G9" s="78"/>
    </row>
    <row r="10" spans="1:7" ht="13.9" customHeight="1" x14ac:dyDescent="0.35"/>
    <row r="11" spans="1:7" ht="28.9" hidden="1" customHeight="1" x14ac:dyDescent="0.35">
      <c r="A11" s="214" t="s">
        <v>251</v>
      </c>
      <c r="B11" s="214"/>
      <c r="C11" s="214"/>
      <c r="D11" s="214"/>
      <c r="E11" s="214"/>
      <c r="F11" s="214"/>
      <c r="G11" s="214"/>
    </row>
    <row r="12" spans="1:7" ht="35.65" hidden="1" customHeight="1" x14ac:dyDescent="0.35">
      <c r="A12" s="207"/>
      <c r="B12" s="207"/>
      <c r="C12" s="207"/>
      <c r="D12" s="207"/>
      <c r="E12" s="207"/>
      <c r="F12" s="207"/>
      <c r="G12" s="207"/>
    </row>
    <row r="13" spans="1:7" ht="13.9" hidden="1" customHeight="1" x14ac:dyDescent="0.35"/>
    <row r="14" spans="1:7" ht="16.149999999999999" hidden="1" customHeight="1" x14ac:dyDescent="0.35">
      <c r="A14" s="206" t="s">
        <v>252</v>
      </c>
      <c r="B14" s="206"/>
      <c r="C14" s="206"/>
      <c r="D14" s="206"/>
      <c r="E14" s="206"/>
      <c r="F14" s="206"/>
      <c r="G14" s="206"/>
    </row>
    <row r="15" spans="1:7" ht="35.65" hidden="1" customHeight="1" x14ac:dyDescent="0.35">
      <c r="A15" s="207"/>
      <c r="B15" s="207"/>
      <c r="C15" s="207"/>
      <c r="D15" s="207"/>
      <c r="E15" s="207"/>
      <c r="F15" s="207"/>
      <c r="G15" s="207"/>
    </row>
    <row r="16" spans="1:7" ht="13.9" hidden="1" customHeight="1" x14ac:dyDescent="0.35">
      <c r="A16" s="69"/>
      <c r="B16" s="69"/>
      <c r="C16" s="69"/>
      <c r="D16" s="69"/>
      <c r="E16" s="69"/>
      <c r="F16" s="69"/>
      <c r="G16" s="69"/>
    </row>
    <row r="17" spans="1:7" ht="13" hidden="1" x14ac:dyDescent="0.35">
      <c r="A17" s="208" t="s">
        <v>253</v>
      </c>
      <c r="B17" s="208"/>
      <c r="C17" s="208"/>
      <c r="D17" s="208"/>
      <c r="E17" s="208"/>
      <c r="F17" s="208"/>
      <c r="G17" s="208"/>
    </row>
    <row r="18" spans="1:7" ht="35.65" hidden="1" customHeight="1" x14ac:dyDescent="0.35">
      <c r="A18" s="207"/>
      <c r="B18" s="207"/>
      <c r="C18" s="207"/>
      <c r="D18" s="207"/>
      <c r="E18" s="207"/>
      <c r="F18" s="207"/>
      <c r="G18" s="207"/>
    </row>
    <row r="19" spans="1:7" ht="13.9" customHeight="1" x14ac:dyDescent="0.35"/>
    <row r="20" spans="1:7" ht="13" x14ac:dyDescent="0.35">
      <c r="A20" s="208" t="s">
        <v>255</v>
      </c>
      <c r="B20" s="208"/>
      <c r="C20" s="208"/>
      <c r="D20" s="208"/>
      <c r="E20" s="208"/>
      <c r="F20" s="208"/>
      <c r="G20" s="208"/>
    </row>
    <row r="21" spans="1:7" ht="138.5" customHeight="1" x14ac:dyDescent="0.35">
      <c r="A21" s="209"/>
      <c r="B21" s="210"/>
      <c r="C21" s="210"/>
      <c r="D21" s="210"/>
      <c r="E21" s="210"/>
      <c r="F21" s="210"/>
      <c r="G21" s="211"/>
    </row>
  </sheetData>
  <sheetProtection algorithmName="SHA-512" hashValue="pYS/ypSnPDeLGjPKpC5IY4zfbqphIR7KhQVFW2y0fw2y3K4HIbz4rBA8aSVat5bmGhw/Qt5KkxFHC9Z15ExP3g==" saltValue="mkXeWoSvf9jpblmGuF9oGw==" spinCount="100000" sheet="1" objects="1" scenarios="1"/>
  <protectedRanges>
    <protectedRange sqref="A21 D3 B5:G9 A12 A15 A18" name="Range4"/>
  </protectedRanges>
  <mergeCells count="10">
    <mergeCell ref="A14:G14"/>
    <mergeCell ref="A15:G15"/>
    <mergeCell ref="A17:G17"/>
    <mergeCell ref="A18:G18"/>
    <mergeCell ref="A20:G20"/>
    <mergeCell ref="A21:G21"/>
    <mergeCell ref="A1:B1"/>
    <mergeCell ref="C1:G1"/>
    <mergeCell ref="A11:G11"/>
    <mergeCell ref="A12:G12"/>
  </mergeCells>
  <pageMargins left="0.7" right="0.7" top="0.75" bottom="0.75" header="0.3" footer="0.3"/>
  <pageSetup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Turtas</vt:lpstr>
      <vt:lpstr>Isipareigojimai</vt:lpstr>
      <vt:lpstr>Prognozes</vt:lpstr>
      <vt:lpstr>Finansai</vt:lpstr>
      <vt:lpstr>Kita informacija</vt:lpstr>
      <vt:lpstr>Finansai!Print_Area</vt:lpstr>
      <vt:lpstr>Isipareigojimai!Print_Area</vt:lpstr>
      <vt:lpstr>Prognozes!Print_Area</vt:lpstr>
      <vt:lpstr>Turtas!Print_Area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Aleksandras Petručionis</dc:creator>
  <cp:keywords/>
  <dc:description/>
  <cp:lastModifiedBy>Akvilina Galbuogytė</cp:lastModifiedBy>
  <cp:revision/>
  <cp:lastPrinted>2024-04-12T05:19:11Z</cp:lastPrinted>
  <dcterms:created xsi:type="dcterms:W3CDTF">2024-01-26T07:31:21Z</dcterms:created>
  <dcterms:modified xsi:type="dcterms:W3CDTF">2024-04-22T06:06:28Z</dcterms:modified>
  <cp:category/>
  <cp:contentStatus/>
</cp:coreProperties>
</file>