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KS derinimui\Aligatorius\"/>
    </mc:Choice>
  </mc:AlternateContent>
  <xr:revisionPtr revIDLastSave="0" documentId="13_ncr:1_{E6B9BCAC-C1D9-47FE-902A-1E4D637D5C90}" xr6:coauthVersionLast="45" xr6:coauthVersionMax="45" xr10:uidLastSave="{00000000-0000-0000-0000-000000000000}"/>
  <workbookProtection workbookAlgorithmName="SHA-512" workbookHashValue="vD+5+qVpf8q620V4s2ZuIxlXvXsZst3jNttk4KUZ7g451+w+mbXl+vs5RFcyvyJ+zTXKsF9bAX9k7EU/OX5quA==" workbookSaltValue="vG1bMQLSbTIKdvip9H9QNQ==" workbookSpinCount="100000" lockStructure="1"/>
  <bookViews>
    <workbookView xWindow="28680" yWindow="-120" windowWidth="29040" windowHeight="15840" xr2:uid="{D535D060-9530-4CBE-A7C3-01FBC4BF3D7B}"/>
  </bookViews>
  <sheets>
    <sheet name="Skaičiuoklė"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2" l="1"/>
  <c r="C16" i="2" s="1"/>
  <c r="E14" i="2"/>
  <c r="J11" i="2" l="1"/>
  <c r="J7" i="2"/>
  <c r="J12" i="2" l="1"/>
  <c r="J13" i="2" l="1"/>
  <c r="A5" i="2"/>
  <c r="K9" i="2"/>
  <c r="J9" i="2" s="1"/>
  <c r="J10" i="2" s="1"/>
  <c r="B8" i="2" l="1"/>
  <c r="J22" i="2"/>
  <c r="J23" i="2"/>
  <c r="C17" i="2"/>
  <c r="J6" i="2"/>
  <c r="B9" i="2" l="1"/>
  <c r="J21" i="2"/>
  <c r="J16" i="2" l="1"/>
  <c r="B10" i="2" s="1"/>
</calcChain>
</file>

<file path=xl/sharedStrings.xml><?xml version="1.0" encoding="utf-8"?>
<sst xmlns="http://schemas.openxmlformats.org/spreadsheetml/2006/main" count="34" uniqueCount="34">
  <si>
    <t xml:space="preserve">PASKOLOS SUMOS APSKAIČIAVIMAS
</t>
  </si>
  <si>
    <t>Pavadinimas</t>
  </si>
  <si>
    <t>Užpildomi duomenys:</t>
  </si>
  <si>
    <t>NE</t>
  </si>
  <si>
    <t>TAIP</t>
  </si>
  <si>
    <t>Maksimali galima paskolos suma be sumos ribojimo</t>
  </si>
  <si>
    <t>Maksimali galima paskolos suma</t>
  </si>
  <si>
    <t>JEIGU PASKOLOS SUMA NEPANAUDOJAMA PER 4 MĖNESIUS NUO SUTARTIES PASIRAŠYMO, PAREIŠKĖJAS NEPANAUDOTĄ PASKOLOS SUMĄ TURI GRĄŽINTI</t>
  </si>
  <si>
    <t>Verslo subjekto Apyvartos</t>
  </si>
  <si>
    <t>Lapkritis</t>
  </si>
  <si>
    <t>Gruodis</t>
  </si>
  <si>
    <t>Sausis</t>
  </si>
  <si>
    <t>Viso:</t>
  </si>
  <si>
    <t>2019 metai (2020 sausis)</t>
  </si>
  <si>
    <t>2020 metai (2021 sausis)</t>
  </si>
  <si>
    <t>Verslo subjektas pajamas gavo 2019 metais lapkričio, gruodžio ir 2020 metų sausio mėnesį:</t>
  </si>
  <si>
    <t>Veikla vykdoma nuo: (YYYY-MM-DD)</t>
  </si>
  <si>
    <t>Paskolos gavėjo tinkamumas pagal palyginamųjų apyvartų kritimą:</t>
  </si>
  <si>
    <t>Tikslus ayvartų kritimas remiantis pateiktais duomenimis:</t>
  </si>
  <si>
    <t>TINKAMAS Paskolai gauti</t>
  </si>
  <si>
    <t>NETINKAMAS Paskolai gauti</t>
  </si>
  <si>
    <r>
      <rPr>
        <b/>
        <sz val="11"/>
        <rFont val="Calibri"/>
        <family val="2"/>
        <charset val="186"/>
        <scheme val="minor"/>
      </rPr>
      <t>*</t>
    </r>
    <r>
      <rPr>
        <sz val="11"/>
        <rFont val="Calibri"/>
        <family val="2"/>
        <charset val="186"/>
        <scheme val="minor"/>
      </rPr>
      <t>Paskolos gavėjui iki Paraiškos pateikimo jau suteiktų paskolų ir (ar) lizingo sandorių suma</t>
    </r>
  </si>
  <si>
    <r>
      <t xml:space="preserve">Jeigu maksimaliai paskolai nustatyti taikomas dvigubo metinio darbo užmokesčio metodas įrašykite pareiškėjo 2019 m. </t>
    </r>
    <r>
      <rPr>
        <b/>
        <sz val="11"/>
        <rFont val="Calibri"/>
        <family val="2"/>
        <charset val="186"/>
        <scheme val="minor"/>
      </rPr>
      <t>metines</t>
    </r>
    <r>
      <rPr>
        <sz val="11"/>
        <rFont val="Calibri"/>
        <family val="2"/>
        <charset val="186"/>
        <scheme val="minor"/>
      </rPr>
      <t xml:space="preserve"> darbo užmokesčio su mokesčiais ir priedais sąnaudas
</t>
    </r>
    <r>
      <rPr>
        <b/>
        <sz val="11"/>
        <rFont val="Calibri"/>
        <family val="2"/>
        <charset val="186"/>
        <scheme val="minor"/>
      </rPr>
      <t>(Jeigu taikoma įrašyti sumą)</t>
    </r>
  </si>
  <si>
    <t>MAX pagal apyvartas</t>
  </si>
  <si>
    <t>MAX pagal DU</t>
  </si>
  <si>
    <r>
      <rPr>
        <b/>
        <sz val="11"/>
        <color theme="1"/>
        <rFont val="Calibri"/>
        <family val="2"/>
        <charset val="186"/>
        <scheme val="minor"/>
      </rPr>
      <t>BENDRI REIKALAVIMAI:</t>
    </r>
    <r>
      <rPr>
        <sz val="11"/>
        <color theme="1"/>
        <rFont val="Calibri"/>
        <family val="2"/>
        <charset val="186"/>
        <scheme val="minor"/>
      </rPr>
      <t xml:space="preserve">
Paskolos sumos dydžio apskaičiavimas atliekamas kai:
1)Pareiškėjas tinkamas gauti paskolą paga Aprašą ir kai, nepatiria sunkumų arba sunkumų patyrimo vertinimas netaikomas. ;
2) Lyginamuoju laikotarpiu verslo subjekto apyvartų kritimas privalo būti ne mažesnis nei 30%, išimtis taikoma verslo subjektamas kurie 2019 metų atitinakmu laikotarpiu pajamų negavo, kaip tai numatyta Apraše;
3) Vienam Paskolos gavėjui iš Priemonės lėšų gali būti suteikiama tik viena Paskola;
4) Paskolos suma negali būti didinama;</t>
    </r>
  </si>
  <si>
    <t>Taikomas max</t>
  </si>
  <si>
    <t>Galima paskolos suma pagal 1 mėnesio apyvartų vidurkį:</t>
  </si>
  <si>
    <r>
      <rPr>
        <b/>
        <sz val="11"/>
        <rFont val="Calibri"/>
        <family val="2"/>
        <charset val="186"/>
        <scheme val="minor"/>
      </rPr>
      <t>Sumos apskaičiavimo metodika:</t>
    </r>
    <r>
      <rPr>
        <sz val="11"/>
        <rFont val="Calibri"/>
        <family val="2"/>
        <charset val="186"/>
        <scheme val="minor"/>
      </rPr>
      <t xml:space="preserve">
</t>
    </r>
    <r>
      <rPr>
        <b/>
        <u/>
        <sz val="11"/>
        <rFont val="Calibri"/>
        <family val="2"/>
        <charset val="186"/>
        <scheme val="minor"/>
      </rPr>
      <t>Maksimalios galimos paskolos sumos apskaičiavimas galimas pagal vieną iš šių metodų (pasirinktinai):</t>
    </r>
    <r>
      <rPr>
        <sz val="11"/>
        <rFont val="Calibri"/>
        <family val="2"/>
        <charset val="186"/>
        <scheme val="minor"/>
      </rPr>
      <t xml:space="preserve">
1) Paskolos suma apskaičiuojama remiantis priskaičiuotu darbo užmokesčiu. Paskolos suma turi neviršyti dvigubos Paskolos gavėjo darbuotojams priskaičiuotos darbo užmokesčio su mokesčiais, įskaitant privalomojo socialinio draudimo ir sveikatos draudimo įmokas, sumos per metus. Jei Paskolos gavėjas veiklą vykdė 2019 m. ir anksčiau, darbo užmokesčio su mokesčiais suma nustatoma pagal 2019 m. faktinius duomenis. Tais atvejais, kai Paskolos gavėjas pradėjo veiklą po 2019 m. sausio 1 d., Paskolos suma negali viršyti numatomos darbo užmokesčio su mokesčiais sumos, išmokėtinos per pirmuosius dvejus jo veiklos metus, apskaičiuotos remiantis:
a)	Paskolos gavėjų, pradėjusių veiklą 2019 m. ir anksčiau atveju, 2019 m. faktiniais duomenimis;
b)	Paskolos gavėjų, pradėjusių veiklą 2020 m. atveju, 2020 m. faktiniais duomenimis;
2) Visų Paskolų, suteiktų pagal Kumunikato nuostatas, sumos, turi neviršyti 25 procentų Paskolos gavėjo metinės apyvartos; 
</t>
    </r>
    <r>
      <rPr>
        <b/>
        <u/>
        <sz val="11"/>
        <rFont val="Calibri"/>
        <family val="2"/>
        <charset val="186"/>
        <scheme val="minor"/>
      </rPr>
      <t>Tiksli Paskolos suma apskaičiuojama pagal verslo subjekto apyvartas:</t>
    </r>
    <r>
      <rPr>
        <sz val="11"/>
        <rFont val="Calibri"/>
        <family val="2"/>
        <charset val="186"/>
        <scheme val="minor"/>
      </rPr>
      <t xml:space="preserve">
(A) Tais atvejais jei subjektas veiklą vykdė ir pajamas gavo visu Nutarime Nr. 1226 6.1 papunktyje nurodytu visu lyginamuoju laikotarpiu, finansuojama paskolos suma lygi vidutinėms 2019 metų vieno mėnesio apyvartoms.
(B)Tais atvejais jei verslo subjektas veiklą pradėjo vykdyti vėliau nei nuo 2020 metų sausio 1 dienos, arba kai Verslo subjektas, skaičiuojant nuo 2019 m. lapkričio 1 d. iki 2020 m. sausio 31 d., pajamų negavo, o jo vykdoma pagrindinė ūkinė veikla yra įtraukta į sąrašą, nurodytą Nutarimo Nr. 1226 6.2 papunktyje, finansuojama paskolos suma lygi vidutinėms vieno mėnesio apyvartoms nuo visų 2020 metų (faktiškai veiklą vykdytų mėnesių).
</t>
    </r>
    <r>
      <rPr>
        <b/>
        <u/>
        <sz val="11"/>
        <rFont val="Calibri"/>
        <family val="2"/>
        <charset val="186"/>
        <scheme val="minor"/>
      </rPr>
      <t>Bet kuriuo atveju paskolos suma negali viršyti 100 000 EUR.</t>
    </r>
  </si>
  <si>
    <r>
      <rPr>
        <b/>
        <sz val="11"/>
        <rFont val="Calibri"/>
        <family val="2"/>
        <charset val="186"/>
        <scheme val="minor"/>
      </rPr>
      <t>*Sumuojamos šios paskolos ir finansiniai sandoriai:</t>
    </r>
    <r>
      <rPr>
        <sz val="11"/>
        <rFont val="Calibri"/>
        <family val="2"/>
        <charset val="186"/>
        <scheme val="minor"/>
      </rPr>
      <t xml:space="preserve">
- Paskola (-os) ar lizingo sandoris (-iai), kurie yra garantuoti skatinamosios finansinės priemonės „Portfelinės garantijos paskoloms 2“ lėšomis
- Paskola (-os)  iš skatinamosios finansinės priemonės „Paskolos labiausiai nuo COVID-19 nukentėjusiems verslams“ lėšų
- Paskola (-os)  iš skatinamosios finansinės priemonės „Apmokėtinų sąskaitų Paskolos“ lėšų
- Paskola (-os)  iš skatinamosios finansinės priemonės "Paskolos turizmo ir viešojo maitinimo paslaugų teikėjams“ lėšų
- Kita (-os) pagal 2020 m. kovo 19 d. Europos Komisijos komunikatą dėl laikinosios valstybės pagalbos priemonių, skirtų ekonomikai remti reaguojant į dabartinį COVID-19 protrūkį, sistemos 3.2 ir (arba) 3.3 punktą įgyvendinama (-os) priemonė (-ės)</t>
    </r>
  </si>
  <si>
    <t>&gt;24</t>
  </si>
  <si>
    <t>&lt;12</t>
  </si>
  <si>
    <t>24&gt;x&gt;12</t>
  </si>
  <si>
    <t>Jeigu Verslo subjektas 2019 metais lapkritį, gruodį ar 2020 metų sausio mėnesiais pajamų negavo, apyvartų kritimo apskaičiavimas netaikomas.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</si>
</sst>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b/>
      <sz val="11"/>
      <name val="Calibri"/>
      <family val="2"/>
      <charset val="186"/>
      <scheme val="minor"/>
    </font>
    <font>
      <sz val="11"/>
      <name val="Calibri"/>
      <family val="2"/>
      <charset val="186"/>
      <scheme val="minor"/>
    </font>
    <font>
      <sz val="11"/>
      <color theme="1"/>
      <name val="Calibri"/>
      <family val="2"/>
      <scheme val="minor"/>
    </font>
    <font>
      <sz val="11"/>
      <name val="Calibri"/>
      <family val="2"/>
      <scheme val="minor"/>
    </font>
    <font>
      <b/>
      <sz val="11"/>
      <color rgb="FFFF0000"/>
      <name val="Calibri"/>
      <family val="2"/>
      <charset val="186"/>
      <scheme val="minor"/>
    </font>
    <font>
      <sz val="12"/>
      <name val="Calibri"/>
      <family val="2"/>
      <charset val="186"/>
      <scheme val="minor"/>
    </font>
    <font>
      <b/>
      <sz val="12"/>
      <name val="Calibri"/>
      <family val="2"/>
      <charset val="186"/>
      <scheme val="minor"/>
    </font>
    <font>
      <b/>
      <u/>
      <sz val="11"/>
      <name val="Calibri"/>
      <family val="2"/>
      <charset val="186"/>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s>
  <cellStyleXfs count="5">
    <xf numFmtId="0" fontId="0" fillId="0" borderId="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1" fillId="0" borderId="0" xfId="1"/>
    <xf numFmtId="0" fontId="4" fillId="0" borderId="5" xfId="1" applyFont="1" applyBorder="1"/>
    <xf numFmtId="0" fontId="5" fillId="0" borderId="6" xfId="1" applyFont="1" applyBorder="1"/>
    <xf numFmtId="0" fontId="5" fillId="0" borderId="8" xfId="1" applyFont="1" applyBorder="1"/>
    <xf numFmtId="0" fontId="5" fillId="0" borderId="8" xfId="1" applyFont="1" applyBorder="1" applyAlignment="1">
      <alignment wrapText="1"/>
    </xf>
    <xf numFmtId="0" fontId="9" fillId="3" borderId="9" xfId="1" applyFont="1" applyFill="1" applyBorder="1"/>
    <xf numFmtId="164" fontId="10" fillId="3" borderId="10" xfId="3" applyNumberFormat="1" applyFont="1" applyFill="1" applyBorder="1" applyProtection="1"/>
    <xf numFmtId="0" fontId="3" fillId="0" borderId="5" xfId="1" applyFont="1" applyBorder="1" applyAlignment="1">
      <alignment horizontal="center"/>
    </xf>
    <xf numFmtId="0" fontId="3" fillId="0" borderId="11" xfId="1" applyFont="1" applyBorder="1" applyAlignment="1">
      <alignment horizontal="center"/>
    </xf>
    <xf numFmtId="0" fontId="3" fillId="0" borderId="10" xfId="1" applyFont="1" applyBorder="1"/>
    <xf numFmtId="0" fontId="1" fillId="4" borderId="12" xfId="1" applyFill="1" applyBorder="1" applyAlignment="1">
      <alignment horizontal="center"/>
    </xf>
    <xf numFmtId="0" fontId="1" fillId="0" borderId="0" xfId="1" applyAlignment="1">
      <alignment vertical="top" wrapText="1"/>
    </xf>
    <xf numFmtId="0" fontId="7" fillId="2" borderId="7" xfId="2" applyFont="1" applyFill="1" applyBorder="1" applyAlignment="1" applyProtection="1">
      <alignment horizontal="right" vertical="center"/>
      <protection locked="0"/>
    </xf>
    <xf numFmtId="14" fontId="7" fillId="2" borderId="7" xfId="2" applyNumberFormat="1" applyFont="1" applyFill="1" applyBorder="1" applyAlignment="1" applyProtection="1">
      <alignment horizontal="right" vertical="center"/>
      <protection locked="0"/>
    </xf>
    <xf numFmtId="0" fontId="4" fillId="0" borderId="1" xfId="1" applyFont="1" applyBorder="1"/>
    <xf numFmtId="0" fontId="1" fillId="4" borderId="21" xfId="1" applyFill="1" applyBorder="1" applyAlignment="1">
      <alignment horizontal="center"/>
    </xf>
    <xf numFmtId="0" fontId="7" fillId="2" borderId="22" xfId="2" applyFont="1" applyFill="1" applyBorder="1" applyAlignment="1" applyProtection="1">
      <alignment horizontal="right" vertical="center"/>
      <protection locked="0"/>
    </xf>
    <xf numFmtId="0" fontId="2" fillId="4" borderId="0" xfId="1" applyFont="1" applyFill="1"/>
    <xf numFmtId="0" fontId="1" fillId="4" borderId="0" xfId="1" applyFill="1"/>
    <xf numFmtId="0" fontId="1" fillId="4" borderId="0" xfId="1" applyFill="1" applyAlignment="1">
      <alignment horizontal="center"/>
    </xf>
    <xf numFmtId="0" fontId="1" fillId="4" borderId="0" xfId="1" applyFill="1" applyAlignment="1">
      <alignment vertical="top" wrapText="1"/>
    </xf>
    <xf numFmtId="0" fontId="7" fillId="0" borderId="7" xfId="2" applyFont="1" applyBorder="1" applyAlignment="1">
      <alignment horizontal="center" vertical="center"/>
    </xf>
    <xf numFmtId="0" fontId="7" fillId="0" borderId="22" xfId="2" applyFont="1" applyBorder="1" applyAlignment="1">
      <alignment horizontal="center" vertical="center"/>
    </xf>
    <xf numFmtId="0" fontId="2" fillId="4" borderId="0" xfId="1" applyFont="1" applyFill="1" applyAlignment="1"/>
    <xf numFmtId="0" fontId="2" fillId="0" borderId="0" xfId="1" applyFont="1" applyFill="1"/>
    <xf numFmtId="0" fontId="1" fillId="0" borderId="0" xfId="1" applyFill="1"/>
    <xf numFmtId="0" fontId="4" fillId="0" borderId="0" xfId="1" applyFont="1" applyFill="1"/>
    <xf numFmtId="9" fontId="8" fillId="0" borderId="0" xfId="1" applyNumberFormat="1" applyFont="1" applyFill="1"/>
    <xf numFmtId="9" fontId="2" fillId="0" borderId="0" xfId="1" applyNumberFormat="1" applyFont="1" applyFill="1"/>
    <xf numFmtId="14" fontId="2" fillId="0" borderId="0" xfId="1" applyNumberFormat="1" applyFont="1" applyFill="1"/>
    <xf numFmtId="14" fontId="1" fillId="0" borderId="0" xfId="1" applyNumberFormat="1" applyFill="1"/>
    <xf numFmtId="0" fontId="2" fillId="0" borderId="0" xfId="1" applyFont="1" applyFill="1" applyAlignment="1">
      <alignment horizontal="right" vertical="top"/>
    </xf>
    <xf numFmtId="0" fontId="1" fillId="0" borderId="0" xfId="1" applyFill="1" applyAlignment="1">
      <alignment horizontal="center"/>
    </xf>
    <xf numFmtId="0" fontId="1" fillId="0" borderId="0" xfId="1" applyFill="1" applyAlignment="1">
      <alignment vertical="top" wrapText="1"/>
    </xf>
    <xf numFmtId="1" fontId="5" fillId="0" borderId="7" xfId="3" applyNumberFormat="1" applyFont="1" applyFill="1" applyBorder="1" applyProtection="1"/>
    <xf numFmtId="0" fontId="10" fillId="3" borderId="37" xfId="1" applyFont="1" applyFill="1" applyBorder="1"/>
    <xf numFmtId="1" fontId="10" fillId="3" borderId="10" xfId="3" applyNumberFormat="1" applyFont="1" applyFill="1" applyBorder="1" applyProtection="1"/>
    <xf numFmtId="0" fontId="1" fillId="4" borderId="13" xfId="1" applyFill="1" applyBorder="1"/>
    <xf numFmtId="0" fontId="1" fillId="4" borderId="0" xfId="1" applyFill="1" applyBorder="1"/>
    <xf numFmtId="0" fontId="1" fillId="4" borderId="31" xfId="1" applyFill="1" applyBorder="1"/>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3" fillId="0" borderId="27" xfId="1" applyFont="1" applyBorder="1" applyAlignment="1">
      <alignment horizontal="center"/>
    </xf>
    <xf numFmtId="0" fontId="3" fillId="0" borderId="28" xfId="1" applyFont="1" applyBorder="1" applyAlignment="1">
      <alignment horizontal="center"/>
    </xf>
    <xf numFmtId="0" fontId="3" fillId="0" borderId="30" xfId="1" applyFont="1" applyBorder="1" applyAlignment="1">
      <alignment horizontal="center"/>
    </xf>
    <xf numFmtId="0" fontId="3" fillId="0" borderId="13" xfId="1" applyFont="1" applyBorder="1" applyAlignment="1">
      <alignment horizontal="center"/>
    </xf>
    <xf numFmtId="0" fontId="3" fillId="0" borderId="0" xfId="1" applyFont="1" applyBorder="1" applyAlignment="1">
      <alignment horizontal="center"/>
    </xf>
    <xf numFmtId="0" fontId="3" fillId="0" borderId="31" xfId="1" applyFont="1" applyBorder="1" applyAlignment="1">
      <alignment horizontal="center"/>
    </xf>
    <xf numFmtId="0" fontId="2" fillId="0" borderId="23" xfId="1" applyFont="1" applyBorder="1" applyAlignment="1">
      <alignment horizontal="center"/>
    </xf>
    <xf numFmtId="0" fontId="2" fillId="0" borderId="24" xfId="1" applyFont="1" applyBorder="1" applyAlignment="1">
      <alignment horizontal="center"/>
    </xf>
    <xf numFmtId="0" fontId="2" fillId="0" borderId="26" xfId="1" applyFont="1" applyBorder="1" applyAlignment="1">
      <alignment horizontal="center"/>
    </xf>
    <xf numFmtId="0" fontId="5" fillId="0" borderId="33" xfId="1" applyFont="1" applyBorder="1" applyAlignment="1">
      <alignment horizontal="left" vertical="top" wrapText="1"/>
    </xf>
    <xf numFmtId="0" fontId="5" fillId="0" borderId="14" xfId="1" applyFont="1" applyBorder="1" applyAlignment="1">
      <alignment horizontal="left" vertical="top" wrapText="1"/>
    </xf>
    <xf numFmtId="0" fontId="5" fillId="0" borderId="34" xfId="1" applyFont="1" applyBorder="1" applyAlignment="1">
      <alignment horizontal="left" vertical="top" wrapText="1"/>
    </xf>
    <xf numFmtId="0" fontId="5" fillId="0" borderId="13" xfId="1" applyFont="1" applyBorder="1" applyAlignment="1">
      <alignment horizontal="left" vertical="top" wrapText="1"/>
    </xf>
    <xf numFmtId="0" fontId="5" fillId="0" borderId="0" xfId="1" applyFont="1" applyBorder="1" applyAlignment="1">
      <alignment horizontal="left" vertical="top" wrapText="1"/>
    </xf>
    <xf numFmtId="0" fontId="5" fillId="0" borderId="31" xfId="1" applyFont="1" applyBorder="1" applyAlignment="1">
      <alignment horizontal="left" vertical="top" wrapText="1"/>
    </xf>
    <xf numFmtId="0" fontId="5" fillId="0" borderId="4" xfId="1" applyFont="1" applyBorder="1" applyAlignment="1">
      <alignment horizontal="left" vertical="top" wrapText="1"/>
    </xf>
    <xf numFmtId="0" fontId="5" fillId="0" borderId="29" xfId="1" applyFont="1" applyBorder="1" applyAlignment="1">
      <alignment horizontal="left" vertical="top" wrapText="1"/>
    </xf>
    <xf numFmtId="0" fontId="5" fillId="0" borderId="32" xfId="1" applyFont="1" applyBorder="1" applyAlignment="1">
      <alignment horizontal="left" vertical="top" wrapText="1"/>
    </xf>
    <xf numFmtId="0" fontId="0" fillId="0" borderId="33" xfId="1" applyFont="1" applyBorder="1" applyAlignment="1">
      <alignment horizontal="left" wrapText="1"/>
    </xf>
    <xf numFmtId="0" fontId="0" fillId="0" borderId="14" xfId="1" applyFont="1" applyBorder="1" applyAlignment="1">
      <alignment horizontal="left" wrapText="1"/>
    </xf>
    <xf numFmtId="0" fontId="0" fillId="0" borderId="34" xfId="1" applyFont="1" applyBorder="1" applyAlignment="1">
      <alignment horizontal="left" wrapText="1"/>
    </xf>
    <xf numFmtId="0" fontId="0" fillId="0" borderId="13" xfId="1" applyFont="1" applyBorder="1" applyAlignment="1">
      <alignment horizontal="left" wrapText="1"/>
    </xf>
    <xf numFmtId="0" fontId="0" fillId="0" borderId="0" xfId="1" applyFont="1" applyBorder="1" applyAlignment="1">
      <alignment horizontal="left" wrapText="1"/>
    </xf>
    <xf numFmtId="0" fontId="0" fillId="0" borderId="31" xfId="1" applyFont="1" applyBorder="1" applyAlignment="1">
      <alignment horizontal="left" wrapText="1"/>
    </xf>
    <xf numFmtId="0" fontId="5" fillId="0" borderId="36" xfId="1" applyFont="1" applyBorder="1" applyAlignment="1">
      <alignment horizontal="left" vertical="top" wrapText="1"/>
    </xf>
    <xf numFmtId="0" fontId="5" fillId="0" borderId="15" xfId="1" applyFont="1" applyBorder="1" applyAlignment="1">
      <alignment horizontal="left" vertical="top" wrapText="1"/>
    </xf>
    <xf numFmtId="0" fontId="5" fillId="0" borderId="35" xfId="1" applyFont="1" applyBorder="1" applyAlignment="1">
      <alignment horizontal="left" vertical="top" wrapText="1"/>
    </xf>
    <xf numFmtId="0" fontId="4" fillId="0" borderId="1" xfId="1" applyFont="1" applyBorder="1" applyAlignment="1">
      <alignment horizontal="center" vertical="top" wrapText="1"/>
    </xf>
    <xf numFmtId="0" fontId="4" fillId="0" borderId="2" xfId="1" applyFont="1" applyBorder="1" applyAlignment="1">
      <alignment horizontal="center" vertical="top" wrapText="1"/>
    </xf>
    <xf numFmtId="0" fontId="4" fillId="0" borderId="3" xfId="1" applyFont="1" applyBorder="1" applyAlignment="1">
      <alignment horizontal="center" vertical="top" wrapText="1"/>
    </xf>
    <xf numFmtId="0" fontId="4" fillId="0" borderId="16" xfId="1" applyFont="1" applyBorder="1" applyAlignment="1">
      <alignment horizontal="right"/>
    </xf>
    <xf numFmtId="0" fontId="4" fillId="0" borderId="17" xfId="1" applyFont="1" applyBorder="1" applyAlignment="1">
      <alignment horizontal="right"/>
    </xf>
    <xf numFmtId="0" fontId="8" fillId="0" borderId="18" xfId="1" applyFont="1" applyBorder="1" applyAlignment="1">
      <alignment horizontal="center"/>
    </xf>
    <xf numFmtId="0" fontId="8" fillId="0" borderId="19" xfId="1" applyFont="1" applyBorder="1" applyAlignment="1">
      <alignment horizontal="center"/>
    </xf>
    <xf numFmtId="0" fontId="8" fillId="0" borderId="20" xfId="1" applyFont="1" applyBorder="1" applyAlignment="1">
      <alignment horizontal="center"/>
    </xf>
    <xf numFmtId="9" fontId="4" fillId="0" borderId="25" xfId="4" applyFont="1" applyBorder="1" applyAlignment="1">
      <alignment horizontal="center"/>
    </xf>
    <xf numFmtId="9" fontId="4" fillId="0" borderId="24" xfId="4" applyFont="1" applyBorder="1" applyAlignment="1">
      <alignment horizontal="center"/>
    </xf>
    <xf numFmtId="9" fontId="4" fillId="0" borderId="26" xfId="4" applyFont="1" applyBorder="1" applyAlignment="1">
      <alignment horizontal="center"/>
    </xf>
    <xf numFmtId="0" fontId="4" fillId="0" borderId="23" xfId="1" applyFont="1" applyBorder="1" applyAlignment="1">
      <alignment horizontal="right"/>
    </xf>
    <xf numFmtId="0" fontId="4" fillId="0" borderId="24" xfId="1" applyFont="1" applyBorder="1" applyAlignment="1">
      <alignment horizontal="right"/>
    </xf>
  </cellXfs>
  <cellStyles count="5">
    <cellStyle name="Comma 2" xfId="3" xr:uid="{37ACF2AB-C049-4685-A1AD-EFAB6EE6FA86}"/>
    <cellStyle name="Normal" xfId="0" builtinId="0"/>
    <cellStyle name="Normal 2" xfId="1" xr:uid="{64AED674-A615-460D-8175-AF3E28317A06}"/>
    <cellStyle name="Normal 2 2" xfId="2" xr:uid="{816DFADB-DAFB-4CB4-9325-BBDA362D912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14D1-D0BE-4A53-887B-8F269CEF6E04}">
  <dimension ref="A1:OZ50"/>
  <sheetViews>
    <sheetView tabSelected="1" zoomScale="115" zoomScaleNormal="115" workbookViewId="0">
      <selection activeCell="G6" sqref="G6"/>
    </sheetView>
  </sheetViews>
  <sheetFormatPr defaultColWidth="8.7109375" defaultRowHeight="15" x14ac:dyDescent="0.25"/>
  <cols>
    <col min="1" max="1" width="84.5703125" style="19" customWidth="1"/>
    <col min="2" max="2" width="42.140625" style="19" customWidth="1"/>
    <col min="3" max="3" width="29.140625" style="19" customWidth="1"/>
    <col min="4" max="5" width="10.140625" style="19" customWidth="1"/>
    <col min="6" max="8" width="10.140625" style="24" customWidth="1"/>
    <col min="9" max="9" width="13.140625" style="26" hidden="1" customWidth="1"/>
    <col min="10" max="10" width="21.7109375" style="26" hidden="1" customWidth="1"/>
    <col min="11" max="11" width="10.85546875" style="26" hidden="1" customWidth="1"/>
    <col min="12" max="12" width="11.140625" style="19" customWidth="1"/>
    <col min="13" max="416" width="8.7109375" style="19"/>
    <col min="417" max="16384" width="8.7109375" style="1"/>
  </cols>
  <sheetData>
    <row r="1" spans="1:16" ht="15.75" customHeight="1" thickBot="1" x14ac:dyDescent="0.3">
      <c r="A1" s="71" t="s">
        <v>0</v>
      </c>
      <c r="B1" s="72"/>
      <c r="C1" s="72"/>
      <c r="D1" s="72"/>
      <c r="E1" s="73"/>
      <c r="I1" s="25"/>
      <c r="N1" s="18"/>
      <c r="O1" s="18"/>
      <c r="P1" s="18"/>
    </row>
    <row r="2" spans="1:16" ht="15.75" thickBot="1" x14ac:dyDescent="0.3">
      <c r="A2" s="15" t="s">
        <v>1</v>
      </c>
      <c r="B2" s="2" t="s">
        <v>2</v>
      </c>
      <c r="C2" s="44"/>
      <c r="D2" s="45"/>
      <c r="E2" s="46"/>
      <c r="I2" s="25"/>
      <c r="O2" s="18"/>
      <c r="P2" s="18"/>
    </row>
    <row r="3" spans="1:16" x14ac:dyDescent="0.25">
      <c r="A3" s="3" t="s">
        <v>15</v>
      </c>
      <c r="B3" s="13"/>
      <c r="C3" s="47"/>
      <c r="D3" s="48"/>
      <c r="E3" s="49"/>
      <c r="I3" s="25"/>
      <c r="J3" s="27" t="s">
        <v>4</v>
      </c>
      <c r="K3" s="28" t="s">
        <v>3</v>
      </c>
      <c r="N3" s="18"/>
      <c r="O3" s="18"/>
      <c r="P3" s="18"/>
    </row>
    <row r="4" spans="1:16" x14ac:dyDescent="0.25">
      <c r="A4" s="4" t="s">
        <v>16</v>
      </c>
      <c r="B4" s="14"/>
      <c r="C4" s="47"/>
      <c r="D4" s="48"/>
      <c r="E4" s="49"/>
      <c r="I4" s="25"/>
      <c r="K4" s="29"/>
      <c r="N4" s="18"/>
      <c r="O4" s="18"/>
      <c r="P4" s="18"/>
    </row>
    <row r="5" spans="1:16" x14ac:dyDescent="0.25">
      <c r="A5" s="5" t="str">
        <f>IF(B3="NE","Pareiškėjo 2020 metų apyvarta", "Pareiškėjo 2019 m. metinė apyvarta")</f>
        <v>Pareiškėjo 2019 m. metinė apyvarta</v>
      </c>
      <c r="B5" s="13"/>
      <c r="C5" s="47"/>
      <c r="D5" s="48"/>
      <c r="E5" s="49"/>
      <c r="I5" s="25"/>
      <c r="K5" s="29"/>
      <c r="N5" s="18"/>
      <c r="O5" s="18"/>
      <c r="P5" s="18"/>
    </row>
    <row r="6" spans="1:16" ht="45" x14ac:dyDescent="0.25">
      <c r="A6" s="5" t="s">
        <v>22</v>
      </c>
      <c r="B6" s="13"/>
      <c r="C6" s="47"/>
      <c r="D6" s="48"/>
      <c r="E6" s="49"/>
      <c r="I6" s="25"/>
      <c r="J6" s="26" t="e">
        <f>E14</f>
        <v>#DIV/0!</v>
      </c>
      <c r="L6" s="18"/>
      <c r="M6" s="18"/>
      <c r="N6" s="18"/>
      <c r="O6" s="18"/>
      <c r="P6" s="18"/>
    </row>
    <row r="7" spans="1:16" x14ac:dyDescent="0.25">
      <c r="A7" s="5" t="s">
        <v>21</v>
      </c>
      <c r="B7" s="13"/>
      <c r="C7" s="47"/>
      <c r="D7" s="48"/>
      <c r="E7" s="49"/>
      <c r="I7" s="25"/>
      <c r="J7" s="26" t="e">
        <f>E15</f>
        <v>#DIV/0!</v>
      </c>
      <c r="N7" s="18"/>
      <c r="O7" s="18"/>
    </row>
    <row r="8" spans="1:16" ht="15.75" thickBot="1" x14ac:dyDescent="0.3">
      <c r="A8" s="5" t="s">
        <v>27</v>
      </c>
      <c r="B8" s="35">
        <f ca="1">IF(J10&lt;12,B5/J10,IF(J10&gt;24,B5/12,B5/(J10-12)))</f>
        <v>0</v>
      </c>
      <c r="C8" s="47"/>
      <c r="D8" s="48"/>
      <c r="E8" s="49"/>
      <c r="I8" s="25"/>
      <c r="J8" s="30">
        <v>43831</v>
      </c>
      <c r="K8" s="25"/>
      <c r="L8" s="18"/>
      <c r="M8" s="18"/>
      <c r="N8" s="18"/>
      <c r="O8" s="18"/>
      <c r="P8" s="18"/>
    </row>
    <row r="9" spans="1:16" ht="16.5" hidden="1" customHeight="1" thickBot="1" x14ac:dyDescent="0.3">
      <c r="A9" s="6" t="s">
        <v>5</v>
      </c>
      <c r="B9" s="7">
        <f ca="1">IF(B8&gt;J13,J13,B8)</f>
        <v>0</v>
      </c>
      <c r="C9" s="47"/>
      <c r="D9" s="48"/>
      <c r="E9" s="49"/>
      <c r="I9" s="25"/>
      <c r="J9" s="31">
        <f ca="1">K9-DAY(K9)+1</f>
        <v>44197</v>
      </c>
      <c r="K9" s="31">
        <f ca="1">TODAY()</f>
        <v>44218</v>
      </c>
    </row>
    <row r="10" spans="1:16" ht="16.5" thickBot="1" x14ac:dyDescent="0.3">
      <c r="A10" s="36" t="s">
        <v>6</v>
      </c>
      <c r="B10" s="37">
        <f ca="1">IF(J16&gt;100000,100000,IF(B9&gt;J13,J13,B9))</f>
        <v>0</v>
      </c>
      <c r="C10" s="47"/>
      <c r="D10" s="48"/>
      <c r="E10" s="49"/>
      <c r="J10" s="26">
        <f ca="1">DATEDIF(B4,J9,"M")</f>
        <v>1452</v>
      </c>
    </row>
    <row r="11" spans="1:16" ht="15.75" thickBot="1" x14ac:dyDescent="0.3">
      <c r="A11" s="38"/>
      <c r="B11" s="39"/>
      <c r="C11" s="39"/>
      <c r="D11" s="39"/>
      <c r="E11" s="40"/>
      <c r="I11" s="26" t="s">
        <v>23</v>
      </c>
      <c r="J11" s="26">
        <f>B5*0.25-B7</f>
        <v>0</v>
      </c>
      <c r="L11" s="18"/>
    </row>
    <row r="12" spans="1:16" ht="15.75" thickBot="1" x14ac:dyDescent="0.3">
      <c r="A12" s="41" t="s">
        <v>33</v>
      </c>
      <c r="B12" s="42"/>
      <c r="C12" s="42"/>
      <c r="D12" s="42"/>
      <c r="E12" s="43"/>
      <c r="I12" s="26" t="s">
        <v>24</v>
      </c>
      <c r="J12" s="26">
        <f>IF(B6&gt;0,B6*2-B7,0)</f>
        <v>0</v>
      </c>
      <c r="L12" s="18"/>
    </row>
    <row r="13" spans="1:16" ht="15.75" thickBot="1" x14ac:dyDescent="0.3">
      <c r="A13" s="8" t="s">
        <v>8</v>
      </c>
      <c r="B13" s="9" t="s">
        <v>9</v>
      </c>
      <c r="C13" s="9" t="s">
        <v>10</v>
      </c>
      <c r="D13" s="10" t="s">
        <v>11</v>
      </c>
      <c r="E13" s="10" t="s">
        <v>12</v>
      </c>
      <c r="I13" s="26" t="s">
        <v>26</v>
      </c>
      <c r="J13" s="32">
        <f>IF(B6&gt;0,J12,J11)</f>
        <v>0</v>
      </c>
      <c r="L13" s="20"/>
      <c r="M13" s="20"/>
    </row>
    <row r="14" spans="1:16" x14ac:dyDescent="0.25">
      <c r="A14" s="11" t="s">
        <v>13</v>
      </c>
      <c r="B14" s="13"/>
      <c r="C14" s="13"/>
      <c r="D14" s="13"/>
      <c r="E14" s="22" t="e">
        <f>AVERAGEIF(B14:D14,"&lt;&gt;0")</f>
        <v>#DIV/0!</v>
      </c>
      <c r="J14" s="33"/>
      <c r="K14" s="33"/>
      <c r="L14" s="20"/>
      <c r="M14" s="20"/>
    </row>
    <row r="15" spans="1:16" ht="15.75" thickBot="1" x14ac:dyDescent="0.3">
      <c r="A15" s="16" t="s">
        <v>14</v>
      </c>
      <c r="B15" s="17"/>
      <c r="C15" s="17"/>
      <c r="D15" s="17"/>
      <c r="E15" s="23" t="e">
        <f>AVERAGEIF(B15:D15,"&lt;&gt;0")</f>
        <v>#DIV/0!</v>
      </c>
      <c r="J15" s="33"/>
      <c r="K15" s="33"/>
      <c r="L15" s="20"/>
      <c r="M15" s="20"/>
    </row>
    <row r="16" spans="1:16" x14ac:dyDescent="0.25">
      <c r="A16" s="82" t="s">
        <v>18</v>
      </c>
      <c r="B16" s="83"/>
      <c r="C16" s="79">
        <f>IFERROR((E14-E15)/E14,0)</f>
        <v>0</v>
      </c>
      <c r="D16" s="80"/>
      <c r="E16" s="81"/>
      <c r="I16" s="25"/>
      <c r="J16" s="25">
        <f ca="1">IF(B9&gt;J11,J11,B9)</f>
        <v>0</v>
      </c>
      <c r="K16" s="25"/>
      <c r="L16" s="18"/>
    </row>
    <row r="17" spans="1:416" ht="15.75" thickBot="1" x14ac:dyDescent="0.3">
      <c r="A17" s="74" t="s">
        <v>17</v>
      </c>
      <c r="B17" s="75"/>
      <c r="C17" s="76" t="str">
        <f>IF(C16&gt;=30%,J17,K17)</f>
        <v>NETINKAMAS Paskolai gauti</v>
      </c>
      <c r="D17" s="77"/>
      <c r="E17" s="78"/>
      <c r="I17" s="25"/>
      <c r="J17" s="25" t="s">
        <v>19</v>
      </c>
      <c r="K17" s="25" t="s">
        <v>20</v>
      </c>
      <c r="L17" s="18"/>
    </row>
    <row r="18" spans="1:416" x14ac:dyDescent="0.25">
      <c r="A18" s="50"/>
      <c r="B18" s="51"/>
      <c r="C18" s="51"/>
      <c r="D18" s="51"/>
      <c r="E18" s="52"/>
      <c r="I18" s="25"/>
      <c r="J18" s="25"/>
      <c r="K18" s="25"/>
      <c r="L18" s="18"/>
    </row>
    <row r="19" spans="1:416" s="12" customFormat="1" ht="15" customHeight="1" x14ac:dyDescent="0.25">
      <c r="A19" s="62" t="s">
        <v>25</v>
      </c>
      <c r="B19" s="63"/>
      <c r="C19" s="63"/>
      <c r="D19" s="63"/>
      <c r="E19" s="64"/>
      <c r="F19" s="24"/>
      <c r="G19" s="24"/>
      <c r="H19" s="24"/>
      <c r="I19" s="34"/>
      <c r="J19" s="34"/>
      <c r="K19" s="34"/>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row>
    <row r="20" spans="1:416" s="12" customFormat="1" x14ac:dyDescent="0.25">
      <c r="A20" s="65"/>
      <c r="B20" s="66"/>
      <c r="C20" s="66"/>
      <c r="D20" s="66"/>
      <c r="E20" s="67"/>
      <c r="F20" s="24"/>
      <c r="G20" s="24"/>
      <c r="H20" s="24"/>
      <c r="I20" s="34"/>
      <c r="J20" s="34"/>
      <c r="K20" s="3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row>
    <row r="21" spans="1:416" s="12" customFormat="1" x14ac:dyDescent="0.25">
      <c r="A21" s="65"/>
      <c r="B21" s="66"/>
      <c r="C21" s="66"/>
      <c r="D21" s="66"/>
      <c r="E21" s="67"/>
      <c r="F21" s="24"/>
      <c r="G21" s="24"/>
      <c r="H21" s="24"/>
      <c r="I21" s="34" t="s">
        <v>30</v>
      </c>
      <c r="J21" s="34">
        <f ca="1">IF(J10&gt;24,B5/12,0)</f>
        <v>0</v>
      </c>
      <c r="K21" s="34"/>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row>
    <row r="22" spans="1:416" s="12" customFormat="1" x14ac:dyDescent="0.25">
      <c r="A22" s="65"/>
      <c r="B22" s="66"/>
      <c r="C22" s="66"/>
      <c r="D22" s="66"/>
      <c r="E22" s="67"/>
      <c r="F22" s="24"/>
      <c r="G22" s="24"/>
      <c r="H22" s="24"/>
      <c r="I22" s="34" t="s">
        <v>31</v>
      </c>
      <c r="J22" s="34">
        <f ca="1">IF(J10&lt;12,B5/J10,0)</f>
        <v>0</v>
      </c>
      <c r="K22" s="34"/>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row>
    <row r="23" spans="1:416" s="12" customFormat="1" x14ac:dyDescent="0.25">
      <c r="A23" s="65"/>
      <c r="B23" s="66"/>
      <c r="C23" s="66"/>
      <c r="D23" s="66"/>
      <c r="E23" s="67"/>
      <c r="F23" s="24"/>
      <c r="G23" s="24"/>
      <c r="H23" s="24"/>
      <c r="I23" s="34" t="s">
        <v>32</v>
      </c>
      <c r="J23" s="34">
        <f ca="1">IF(J10&lt;12,0,IF(J10&gt;24,0,B5/(J10-12)))</f>
        <v>0</v>
      </c>
      <c r="K23" s="34"/>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row>
    <row r="24" spans="1:416" s="12" customFormat="1" x14ac:dyDescent="0.25">
      <c r="A24" s="65"/>
      <c r="B24" s="66"/>
      <c r="C24" s="66"/>
      <c r="D24" s="66"/>
      <c r="E24" s="67"/>
      <c r="F24" s="24"/>
      <c r="G24" s="24"/>
      <c r="H24" s="24"/>
      <c r="I24" s="34"/>
      <c r="J24" s="34"/>
      <c r="K24" s="34"/>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row>
    <row r="25" spans="1:416" s="12" customFormat="1" x14ac:dyDescent="0.25">
      <c r="A25" s="65"/>
      <c r="B25" s="66"/>
      <c r="C25" s="66"/>
      <c r="D25" s="66"/>
      <c r="E25" s="67"/>
      <c r="F25" s="24"/>
      <c r="G25" s="24"/>
      <c r="H25" s="24"/>
      <c r="I25" s="34"/>
      <c r="J25" s="34"/>
      <c r="K25" s="34"/>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row>
    <row r="26" spans="1:416" s="12" customFormat="1" ht="15" customHeight="1" x14ac:dyDescent="0.25">
      <c r="A26" s="53" t="s">
        <v>28</v>
      </c>
      <c r="B26" s="54"/>
      <c r="C26" s="54"/>
      <c r="D26" s="54"/>
      <c r="E26" s="55"/>
      <c r="F26" s="24"/>
      <c r="G26" s="24"/>
      <c r="H26" s="24"/>
      <c r="I26" s="34"/>
      <c r="J26" s="34"/>
      <c r="K26" s="34"/>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row>
    <row r="27" spans="1:416" s="12" customFormat="1" ht="15.75" customHeight="1" x14ac:dyDescent="0.25">
      <c r="A27" s="56"/>
      <c r="B27" s="57"/>
      <c r="C27" s="57"/>
      <c r="D27" s="57"/>
      <c r="E27" s="58"/>
      <c r="F27" s="24"/>
      <c r="G27" s="24"/>
      <c r="H27" s="24"/>
      <c r="I27" s="34"/>
      <c r="J27" s="34"/>
      <c r="K27" s="34"/>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row>
    <row r="28" spans="1:416" ht="15.75" customHeight="1" x14ac:dyDescent="0.25">
      <c r="A28" s="56"/>
      <c r="B28" s="57"/>
      <c r="C28" s="57"/>
      <c r="D28" s="57"/>
      <c r="E28" s="58"/>
    </row>
    <row r="29" spans="1:416" x14ac:dyDescent="0.25">
      <c r="A29" s="56"/>
      <c r="B29" s="57"/>
      <c r="C29" s="57"/>
      <c r="D29" s="57"/>
      <c r="E29" s="58"/>
    </row>
    <row r="30" spans="1:416" x14ac:dyDescent="0.25">
      <c r="A30" s="56"/>
      <c r="B30" s="57"/>
      <c r="C30" s="57"/>
      <c r="D30" s="57"/>
      <c r="E30" s="58"/>
    </row>
    <row r="31" spans="1:416" x14ac:dyDescent="0.25">
      <c r="A31" s="56"/>
      <c r="B31" s="57"/>
      <c r="C31" s="57"/>
      <c r="D31" s="57"/>
      <c r="E31" s="58"/>
    </row>
    <row r="32" spans="1:416" x14ac:dyDescent="0.25">
      <c r="A32" s="56"/>
      <c r="B32" s="57"/>
      <c r="C32" s="57"/>
      <c r="D32" s="57"/>
      <c r="E32" s="58"/>
    </row>
    <row r="33" spans="1:5" x14ac:dyDescent="0.25">
      <c r="A33" s="56"/>
      <c r="B33" s="57"/>
      <c r="C33" s="57"/>
      <c r="D33" s="57"/>
      <c r="E33" s="58"/>
    </row>
    <row r="34" spans="1:5" x14ac:dyDescent="0.25">
      <c r="A34" s="56"/>
      <c r="B34" s="57"/>
      <c r="C34" s="57"/>
      <c r="D34" s="57"/>
      <c r="E34" s="58"/>
    </row>
    <row r="35" spans="1:5" x14ac:dyDescent="0.25">
      <c r="A35" s="56"/>
      <c r="B35" s="57"/>
      <c r="C35" s="57"/>
      <c r="D35" s="57"/>
      <c r="E35" s="58"/>
    </row>
    <row r="36" spans="1:5" x14ac:dyDescent="0.25">
      <c r="A36" s="56"/>
      <c r="B36" s="57"/>
      <c r="C36" s="57"/>
      <c r="D36" s="57"/>
      <c r="E36" s="58"/>
    </row>
    <row r="37" spans="1:5" x14ac:dyDescent="0.25">
      <c r="A37" s="56"/>
      <c r="B37" s="57"/>
      <c r="C37" s="57"/>
      <c r="D37" s="57"/>
      <c r="E37" s="58"/>
    </row>
    <row r="38" spans="1:5" x14ac:dyDescent="0.25">
      <c r="A38" s="56"/>
      <c r="B38" s="57"/>
      <c r="C38" s="57"/>
      <c r="D38" s="57"/>
      <c r="E38" s="58"/>
    </row>
    <row r="39" spans="1:5" x14ac:dyDescent="0.25">
      <c r="A39" s="56"/>
      <c r="B39" s="57"/>
      <c r="C39" s="57"/>
      <c r="D39" s="57"/>
      <c r="E39" s="58"/>
    </row>
    <row r="40" spans="1:5" x14ac:dyDescent="0.25">
      <c r="A40" s="56"/>
      <c r="B40" s="57"/>
      <c r="C40" s="57"/>
      <c r="D40" s="57"/>
      <c r="E40" s="58"/>
    </row>
    <row r="41" spans="1:5" x14ac:dyDescent="0.25">
      <c r="A41" s="68"/>
      <c r="B41" s="69"/>
      <c r="C41" s="69"/>
      <c r="D41" s="69"/>
      <c r="E41" s="70"/>
    </row>
    <row r="42" spans="1:5" ht="15" customHeight="1" x14ac:dyDescent="0.25">
      <c r="A42" s="53" t="s">
        <v>29</v>
      </c>
      <c r="B42" s="54"/>
      <c r="C42" s="54"/>
      <c r="D42" s="54"/>
      <c r="E42" s="55"/>
    </row>
    <row r="43" spans="1:5" x14ac:dyDescent="0.25">
      <c r="A43" s="56"/>
      <c r="B43" s="57"/>
      <c r="C43" s="57"/>
      <c r="D43" s="57"/>
      <c r="E43" s="58"/>
    </row>
    <row r="44" spans="1:5" x14ac:dyDescent="0.25">
      <c r="A44" s="56"/>
      <c r="B44" s="57"/>
      <c r="C44" s="57"/>
      <c r="D44" s="57"/>
      <c r="E44" s="58"/>
    </row>
    <row r="45" spans="1:5" x14ac:dyDescent="0.25">
      <c r="A45" s="56"/>
      <c r="B45" s="57"/>
      <c r="C45" s="57"/>
      <c r="D45" s="57"/>
      <c r="E45" s="58"/>
    </row>
    <row r="46" spans="1:5" x14ac:dyDescent="0.25">
      <c r="A46" s="56"/>
      <c r="B46" s="57"/>
      <c r="C46" s="57"/>
      <c r="D46" s="57"/>
      <c r="E46" s="58"/>
    </row>
    <row r="47" spans="1:5" x14ac:dyDescent="0.25">
      <c r="A47" s="56"/>
      <c r="B47" s="57"/>
      <c r="C47" s="57"/>
      <c r="D47" s="57"/>
      <c r="E47" s="58"/>
    </row>
    <row r="48" spans="1:5" x14ac:dyDescent="0.25">
      <c r="A48" s="56"/>
      <c r="B48" s="57"/>
      <c r="C48" s="57"/>
      <c r="D48" s="57"/>
      <c r="E48" s="58"/>
    </row>
    <row r="49" spans="1:5" ht="15.75" thickBot="1" x14ac:dyDescent="0.3">
      <c r="A49" s="59"/>
      <c r="B49" s="60"/>
      <c r="C49" s="60"/>
      <c r="D49" s="60"/>
      <c r="E49" s="61"/>
    </row>
    <row r="50" spans="1:5" ht="15.75" thickBot="1" x14ac:dyDescent="0.3">
      <c r="A50" s="41" t="s">
        <v>7</v>
      </c>
      <c r="B50" s="42"/>
      <c r="C50" s="42"/>
      <c r="D50" s="42"/>
      <c r="E50" s="43"/>
    </row>
  </sheetData>
  <sheetProtection algorithmName="SHA-512" hashValue="EA4C9ckp5fFGgKWNtpKJerKPpezfoX0Ka5ilx3fc7RITcHe68GTqY9GwIpfzjOdciRGdfxpQ2FJg190Cqg/Xrg==" saltValue="6YbmVHoYAwFPr70T4A3+Ag==" spinCount="100000" sheet="1" objects="1" scenarios="1"/>
  <mergeCells count="12">
    <mergeCell ref="A1:E1"/>
    <mergeCell ref="A17:B17"/>
    <mergeCell ref="C17:E17"/>
    <mergeCell ref="C16:E16"/>
    <mergeCell ref="A16:B16"/>
    <mergeCell ref="A50:E50"/>
    <mergeCell ref="C2:E10"/>
    <mergeCell ref="A18:E18"/>
    <mergeCell ref="A12:E12"/>
    <mergeCell ref="A42:E49"/>
    <mergeCell ref="A19:E25"/>
    <mergeCell ref="A26:E41"/>
  </mergeCells>
  <dataValidations count="1">
    <dataValidation type="list" allowBlank="1" showInputMessage="1" showErrorMessage="1" sqref="B3" xr:uid="{6DABD8A6-4CE5-492B-9EFE-FD1C98BBC37C}">
      <formula1>$J$3:$K$3</formula1>
    </dataValidation>
  </dataValidations>
  <pageMargins left="0.7" right="0.7" top="0.75" bottom="0.75" header="0.3" footer="0.3"/>
  <pageSetup paperSize="9" orientation="portrait" r:id="rId1"/>
  <ignoredErrors>
    <ignoredError sqref="C17 E14:E1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Skaičiuoklė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Mantas Maslianikas</dc:creator>
  <cp:lastModifiedBy>Mantas Maslianikas</cp:lastModifiedBy>
  <dcterms:created xsi:type="dcterms:W3CDTF">2021-01-14T08:10:05Z</dcterms:created>
  <dcterms:modified xsi:type="dcterms:W3CDTF">2021-01-22T06:24:33Z</dcterms:modified>
</cp:coreProperties>
</file>